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rfwn2PyhAP5JQzyhsd5oSLT06E5TzmxM/tZM6n7Q+5B8zDX/XylaI7fUnGuQUHbaok39pLHplTSwTZ16h1l8Og==" workbookSaltValue="8JSvvQq1DcqU0aPEutfeZg==" workbookSpinCount="100000" lockStructure="1"/>
  <bookViews>
    <workbookView xWindow="28680" yWindow="-120" windowWidth="29040" windowHeight="15840"/>
  </bookViews>
  <sheets>
    <sheet name="Eigen coördinaten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" l="1"/>
  <c r="F47" i="3"/>
  <c r="E47" i="3"/>
  <c r="M47" i="3" s="1"/>
  <c r="F111" i="3" l="1"/>
  <c r="E111" i="3"/>
  <c r="M111" i="3" s="1"/>
  <c r="F110" i="3"/>
  <c r="E110" i="3"/>
  <c r="M110" i="3" s="1"/>
  <c r="F109" i="3"/>
  <c r="E109" i="3"/>
  <c r="F108" i="3"/>
  <c r="E108" i="3"/>
  <c r="M108" i="3" s="1"/>
  <c r="F107" i="3"/>
  <c r="E107" i="3"/>
  <c r="F106" i="3"/>
  <c r="E106" i="3"/>
  <c r="M106" i="3" s="1"/>
  <c r="F105" i="3"/>
  <c r="E105" i="3"/>
  <c r="M105" i="3" s="1"/>
  <c r="F104" i="3"/>
  <c r="E104" i="3"/>
  <c r="M104" i="3" s="1"/>
  <c r="F103" i="3"/>
  <c r="E103" i="3"/>
  <c r="M103" i="3" s="1"/>
  <c r="F102" i="3"/>
  <c r="E102" i="3"/>
  <c r="M102" i="3" s="1"/>
  <c r="F101" i="3"/>
  <c r="E101" i="3"/>
  <c r="M101" i="3" s="1"/>
  <c r="F100" i="3"/>
  <c r="E100" i="3"/>
  <c r="M100" i="3" s="1"/>
  <c r="F99" i="3"/>
  <c r="E99" i="3"/>
  <c r="M99" i="3" s="1"/>
  <c r="F98" i="3"/>
  <c r="E98" i="3"/>
  <c r="M98" i="3" s="1"/>
  <c r="F97" i="3"/>
  <c r="E97" i="3"/>
  <c r="M97" i="3" s="1"/>
  <c r="F96" i="3"/>
  <c r="E96" i="3"/>
  <c r="M96" i="3" s="1"/>
  <c r="F95" i="3"/>
  <c r="E95" i="3"/>
  <c r="M95" i="3" s="1"/>
  <c r="F94" i="3"/>
  <c r="E94" i="3"/>
  <c r="M94" i="3" s="1"/>
  <c r="F93" i="3"/>
  <c r="E93" i="3"/>
  <c r="M93" i="3" s="1"/>
  <c r="F92" i="3"/>
  <c r="E92" i="3"/>
  <c r="F91" i="3"/>
  <c r="E91" i="3"/>
  <c r="M91" i="3" s="1"/>
  <c r="F90" i="3"/>
  <c r="E90" i="3"/>
  <c r="M90" i="3" s="1"/>
  <c r="F89" i="3"/>
  <c r="E89" i="3"/>
  <c r="F88" i="3"/>
  <c r="E88" i="3"/>
  <c r="M88" i="3" s="1"/>
  <c r="F87" i="3"/>
  <c r="E87" i="3"/>
  <c r="M87" i="3" s="1"/>
  <c r="F86" i="3"/>
  <c r="E86" i="3"/>
  <c r="M86" i="3" s="1"/>
  <c r="F85" i="3"/>
  <c r="E85" i="3"/>
  <c r="M85" i="3" s="1"/>
  <c r="F84" i="3"/>
  <c r="E84" i="3"/>
  <c r="M84" i="3" s="1"/>
  <c r="F83" i="3"/>
  <c r="E83" i="3"/>
  <c r="M83" i="3" s="1"/>
  <c r="F82" i="3"/>
  <c r="E82" i="3"/>
  <c r="M82" i="3" s="1"/>
  <c r="F81" i="3"/>
  <c r="E81" i="3"/>
  <c r="F80" i="3"/>
  <c r="E80" i="3"/>
  <c r="M80" i="3" s="1"/>
  <c r="F79" i="3"/>
  <c r="E79" i="3"/>
  <c r="M79" i="3" s="1"/>
  <c r="F78" i="3"/>
  <c r="E78" i="3"/>
  <c r="F77" i="3"/>
  <c r="E77" i="3"/>
  <c r="M77" i="3" s="1"/>
  <c r="F76" i="3"/>
  <c r="E76" i="3"/>
  <c r="M76" i="3" s="1"/>
  <c r="F75" i="3"/>
  <c r="E75" i="3"/>
  <c r="M75" i="3" s="1"/>
  <c r="F74" i="3"/>
  <c r="E74" i="3"/>
  <c r="M74" i="3" s="1"/>
  <c r="F73" i="3"/>
  <c r="E73" i="3"/>
  <c r="F72" i="3"/>
  <c r="E72" i="3"/>
  <c r="M72" i="3" s="1"/>
  <c r="F71" i="3"/>
  <c r="E71" i="3"/>
  <c r="F70" i="3"/>
  <c r="E70" i="3"/>
  <c r="M70" i="3" s="1"/>
  <c r="F69" i="3"/>
  <c r="E69" i="3"/>
  <c r="M69" i="3" s="1"/>
  <c r="F68" i="3"/>
  <c r="E68" i="3"/>
  <c r="M68" i="3" s="1"/>
  <c r="F67" i="3"/>
  <c r="E67" i="3"/>
  <c r="M67" i="3" s="1"/>
  <c r="F66" i="3"/>
  <c r="E66" i="3"/>
  <c r="M66" i="3" s="1"/>
  <c r="F65" i="3"/>
  <c r="E65" i="3"/>
  <c r="M65" i="3" s="1"/>
  <c r="F64" i="3"/>
  <c r="E64" i="3"/>
  <c r="F63" i="3"/>
  <c r="E63" i="3"/>
  <c r="M63" i="3" s="1"/>
  <c r="F62" i="3"/>
  <c r="E62" i="3"/>
  <c r="M62" i="3" l="1"/>
  <c r="M64" i="3"/>
  <c r="M71" i="3"/>
  <c r="M73" i="3"/>
  <c r="M78" i="3"/>
  <c r="M81" i="3"/>
  <c r="M89" i="3"/>
  <c r="M92" i="3"/>
  <c r="M107" i="3"/>
  <c r="M109" i="3"/>
  <c r="F21" i="3"/>
  <c r="E21" i="3"/>
  <c r="M21" i="3" l="1"/>
  <c r="F17" i="3"/>
  <c r="E17" i="3"/>
  <c r="M17" i="3" s="1"/>
  <c r="F49" i="3"/>
  <c r="E49" i="3"/>
  <c r="M49" i="3" s="1"/>
  <c r="F34" i="3"/>
  <c r="E34" i="3"/>
  <c r="M34" i="3" s="1"/>
  <c r="F50" i="3"/>
  <c r="E50" i="3"/>
  <c r="M50" i="3" s="1"/>
  <c r="F48" i="3"/>
  <c r="E48" i="3"/>
  <c r="M48" i="3" s="1"/>
  <c r="F45" i="3"/>
  <c r="E45" i="3"/>
  <c r="M45" i="3" s="1"/>
  <c r="F43" i="3"/>
  <c r="E43" i="3"/>
  <c r="M43" i="3" s="1"/>
  <c r="F41" i="3"/>
  <c r="E41" i="3"/>
  <c r="M41" i="3" s="1"/>
  <c r="F36" i="3"/>
  <c r="E36" i="3"/>
  <c r="M36" i="3" s="1"/>
  <c r="F23" i="3"/>
  <c r="E23" i="3"/>
  <c r="M23" i="3" s="1"/>
  <c r="F61" i="3"/>
  <c r="E61" i="3"/>
  <c r="M61" i="3" s="1"/>
  <c r="F59" i="3"/>
  <c r="E59" i="3"/>
  <c r="M59" i="3" s="1"/>
  <c r="F56" i="3"/>
  <c r="E56" i="3"/>
  <c r="M56" i="3" s="1"/>
  <c r="F52" i="3"/>
  <c r="E52" i="3"/>
  <c r="M52" i="3" s="1"/>
  <c r="F51" i="3"/>
  <c r="E51" i="3"/>
  <c r="M51" i="3" s="1"/>
  <c r="F46" i="3"/>
  <c r="E46" i="3"/>
  <c r="M46" i="3" s="1"/>
  <c r="F44" i="3"/>
  <c r="E44" i="3"/>
  <c r="M44" i="3" s="1"/>
  <c r="F40" i="3"/>
  <c r="E40" i="3"/>
  <c r="M40" i="3" s="1"/>
  <c r="F38" i="3"/>
  <c r="E38" i="3"/>
  <c r="M38" i="3" s="1"/>
  <c r="F35" i="3"/>
  <c r="E35" i="3"/>
  <c r="M35" i="3" s="1"/>
  <c r="F31" i="3"/>
  <c r="E31" i="3"/>
  <c r="M31" i="3" s="1"/>
  <c r="F16" i="3"/>
  <c r="E16" i="3"/>
  <c r="M16" i="3" s="1"/>
  <c r="F18" i="3"/>
  <c r="E18" i="3"/>
  <c r="M18" i="3" s="1"/>
  <c r="F60" i="3"/>
  <c r="E60" i="3"/>
  <c r="M60" i="3" s="1"/>
  <c r="F58" i="3"/>
  <c r="E58" i="3"/>
  <c r="M58" i="3" s="1"/>
  <c r="F57" i="3"/>
  <c r="E57" i="3"/>
  <c r="M57" i="3" s="1"/>
  <c r="F54" i="3"/>
  <c r="E54" i="3"/>
  <c r="M54" i="3" s="1"/>
  <c r="F55" i="3"/>
  <c r="E55" i="3"/>
  <c r="M55" i="3" s="1"/>
  <c r="F53" i="3"/>
  <c r="E53" i="3"/>
  <c r="M53" i="3" s="1"/>
  <c r="F42" i="3"/>
  <c r="E42" i="3"/>
  <c r="M42" i="3" s="1"/>
  <c r="F39" i="3"/>
  <c r="E39" i="3"/>
  <c r="M39" i="3" s="1"/>
  <c r="F37" i="3"/>
  <c r="E37" i="3"/>
  <c r="M37" i="3" s="1"/>
  <c r="F33" i="3"/>
  <c r="E33" i="3"/>
  <c r="M33" i="3" s="1"/>
  <c r="F32" i="3"/>
  <c r="E32" i="3"/>
  <c r="M32" i="3" s="1"/>
  <c r="F30" i="3"/>
  <c r="E30" i="3"/>
  <c r="M30" i="3" s="1"/>
  <c r="F29" i="3"/>
  <c r="E29" i="3"/>
  <c r="M29" i="3" s="1"/>
  <c r="F28" i="3"/>
  <c r="E28" i="3"/>
  <c r="M28" i="3" s="1"/>
  <c r="F27" i="3"/>
  <c r="E27" i="3"/>
  <c r="M27" i="3" s="1"/>
  <c r="F26" i="3"/>
  <c r="E26" i="3"/>
  <c r="M26" i="3" s="1"/>
  <c r="F25" i="3"/>
  <c r="E25" i="3"/>
  <c r="M25" i="3" s="1"/>
  <c r="F24" i="3"/>
  <c r="E24" i="3"/>
  <c r="M24" i="3" s="1"/>
  <c r="F22" i="3"/>
  <c r="E22" i="3"/>
  <c r="M22" i="3" s="1"/>
  <c r="F20" i="3"/>
  <c r="E20" i="3"/>
  <c r="M20" i="3" s="1"/>
  <c r="F19" i="3"/>
  <c r="E19" i="3"/>
  <c r="M19" i="3" s="1"/>
  <c r="F15" i="3"/>
  <c r="E15" i="3"/>
  <c r="M15" i="3" s="1"/>
  <c r="F14" i="3"/>
  <c r="E14" i="3"/>
  <c r="M14" i="3" s="1"/>
  <c r="F13" i="3"/>
  <c r="E13" i="3"/>
  <c r="M13" i="3" s="1"/>
  <c r="F12" i="3"/>
  <c r="E12" i="3"/>
  <c r="M12" i="3" s="1"/>
  <c r="F11" i="3"/>
  <c r="E11" i="3"/>
  <c r="M11" i="3" s="1"/>
  <c r="E7" i="3"/>
  <c r="H47" i="3" s="1"/>
  <c r="L47" i="3" l="1"/>
  <c r="G47" i="3"/>
  <c r="I47" i="3" s="1"/>
  <c r="J47" i="3" s="1"/>
  <c r="K47" i="3" s="1"/>
  <c r="N47" i="3" s="1"/>
  <c r="D47" i="3" s="1"/>
  <c r="O47" i="3" s="1"/>
  <c r="L111" i="3"/>
  <c r="L107" i="3"/>
  <c r="L103" i="3"/>
  <c r="L99" i="3"/>
  <c r="L95" i="3"/>
  <c r="L91" i="3"/>
  <c r="L87" i="3"/>
  <c r="L83" i="3"/>
  <c r="L79" i="3"/>
  <c r="L75" i="3"/>
  <c r="L71" i="3"/>
  <c r="L67" i="3"/>
  <c r="L63" i="3"/>
  <c r="L106" i="3"/>
  <c r="L98" i="3"/>
  <c r="L102" i="3"/>
  <c r="L94" i="3"/>
  <c r="L90" i="3"/>
  <c r="L86" i="3"/>
  <c r="L82" i="3"/>
  <c r="L78" i="3"/>
  <c r="L74" i="3"/>
  <c r="L70" i="3"/>
  <c r="L66" i="3"/>
  <c r="L62" i="3"/>
  <c r="L110" i="3"/>
  <c r="L109" i="3"/>
  <c r="L105" i="3"/>
  <c r="L101" i="3"/>
  <c r="L97" i="3"/>
  <c r="L93" i="3"/>
  <c r="L89" i="3"/>
  <c r="L85" i="3"/>
  <c r="L81" i="3"/>
  <c r="L77" i="3"/>
  <c r="L73" i="3"/>
  <c r="L69" i="3"/>
  <c r="L65" i="3"/>
  <c r="L104" i="3"/>
  <c r="L100" i="3"/>
  <c r="L96" i="3"/>
  <c r="L92" i="3"/>
  <c r="L88" i="3"/>
  <c r="L84" i="3"/>
  <c r="L80" i="3"/>
  <c r="L76" i="3"/>
  <c r="L72" i="3"/>
  <c r="L68" i="3"/>
  <c r="L64" i="3"/>
  <c r="L108" i="3"/>
  <c r="G69" i="3"/>
  <c r="I69" i="3" s="1"/>
  <c r="J69" i="3" s="1"/>
  <c r="G85" i="3"/>
  <c r="I85" i="3" s="1"/>
  <c r="J85" i="3" s="1"/>
  <c r="G94" i="3"/>
  <c r="I94" i="3" s="1"/>
  <c r="J94" i="3" s="1"/>
  <c r="G75" i="3"/>
  <c r="I75" i="3" s="1"/>
  <c r="J75" i="3" s="1"/>
  <c r="G109" i="3"/>
  <c r="I109" i="3" s="1"/>
  <c r="J109" i="3" s="1"/>
  <c r="G89" i="3"/>
  <c r="I89" i="3" s="1"/>
  <c r="J89" i="3" s="1"/>
  <c r="G77" i="3"/>
  <c r="I77" i="3" s="1"/>
  <c r="J77" i="3" s="1"/>
  <c r="G63" i="3"/>
  <c r="I63" i="3" s="1"/>
  <c r="J63" i="3" s="1"/>
  <c r="G95" i="3"/>
  <c r="I95" i="3" s="1"/>
  <c r="J95" i="3" s="1"/>
  <c r="G104" i="3"/>
  <c r="I104" i="3" s="1"/>
  <c r="J104" i="3" s="1"/>
  <c r="G62" i="3"/>
  <c r="I62" i="3" s="1"/>
  <c r="J62" i="3" s="1"/>
  <c r="G73" i="3"/>
  <c r="I73" i="3" s="1"/>
  <c r="J73" i="3" s="1"/>
  <c r="G88" i="3"/>
  <c r="I88" i="3" s="1"/>
  <c r="J88" i="3" s="1"/>
  <c r="G66" i="3"/>
  <c r="I66" i="3" s="1"/>
  <c r="J66" i="3" s="1"/>
  <c r="G96" i="3"/>
  <c r="I96" i="3" s="1"/>
  <c r="J96" i="3" s="1"/>
  <c r="G64" i="3"/>
  <c r="I64" i="3" s="1"/>
  <c r="J64" i="3" s="1"/>
  <c r="G81" i="3"/>
  <c r="I81" i="3" s="1"/>
  <c r="J81" i="3" s="1"/>
  <c r="G106" i="3"/>
  <c r="I106" i="3" s="1"/>
  <c r="J106" i="3" s="1"/>
  <c r="G68" i="3"/>
  <c r="I68" i="3" s="1"/>
  <c r="J68" i="3" s="1"/>
  <c r="G97" i="3"/>
  <c r="I97" i="3" s="1"/>
  <c r="J97" i="3" s="1"/>
  <c r="G65" i="3"/>
  <c r="I65" i="3" s="1"/>
  <c r="J65" i="3" s="1"/>
  <c r="G72" i="3"/>
  <c r="I72" i="3" s="1"/>
  <c r="J72" i="3" s="1"/>
  <c r="G98" i="3"/>
  <c r="I98" i="3" s="1"/>
  <c r="J98" i="3" s="1"/>
  <c r="G74" i="3"/>
  <c r="I74" i="3" s="1"/>
  <c r="J74" i="3" s="1"/>
  <c r="G76" i="3"/>
  <c r="I76" i="3" s="1"/>
  <c r="J76" i="3" s="1"/>
  <c r="G99" i="3"/>
  <c r="I99" i="3" s="1"/>
  <c r="J99" i="3" s="1"/>
  <c r="G82" i="3"/>
  <c r="I82" i="3" s="1"/>
  <c r="J82" i="3" s="1"/>
  <c r="G79" i="3"/>
  <c r="I79" i="3" s="1"/>
  <c r="J79" i="3" s="1"/>
  <c r="G100" i="3"/>
  <c r="I100" i="3" s="1"/>
  <c r="J100" i="3" s="1"/>
  <c r="G83" i="3"/>
  <c r="I83" i="3" s="1"/>
  <c r="J83" i="3" s="1"/>
  <c r="G101" i="3"/>
  <c r="I101" i="3" s="1"/>
  <c r="J101" i="3" s="1"/>
  <c r="G108" i="3"/>
  <c r="I108" i="3" s="1"/>
  <c r="J108" i="3" s="1"/>
  <c r="K108" i="3" s="1"/>
  <c r="N108" i="3" s="1"/>
  <c r="D108" i="3" s="1"/>
  <c r="O108" i="3" s="1"/>
  <c r="G84" i="3"/>
  <c r="I84" i="3" s="1"/>
  <c r="J84" i="3" s="1"/>
  <c r="G102" i="3"/>
  <c r="I102" i="3" s="1"/>
  <c r="J102" i="3" s="1"/>
  <c r="G87" i="3"/>
  <c r="I87" i="3" s="1"/>
  <c r="J87" i="3" s="1"/>
  <c r="G67" i="3"/>
  <c r="I67" i="3" s="1"/>
  <c r="J67" i="3" s="1"/>
  <c r="G107" i="3"/>
  <c r="I107" i="3" s="1"/>
  <c r="J107" i="3" s="1"/>
  <c r="G91" i="3"/>
  <c r="I91" i="3" s="1"/>
  <c r="J91" i="3" s="1"/>
  <c r="G90" i="3"/>
  <c r="I90" i="3" s="1"/>
  <c r="J90" i="3" s="1"/>
  <c r="G71" i="3"/>
  <c r="I71" i="3" s="1"/>
  <c r="J71" i="3" s="1"/>
  <c r="G103" i="3"/>
  <c r="I103" i="3" s="1"/>
  <c r="J103" i="3" s="1"/>
  <c r="G78" i="3"/>
  <c r="I78" i="3" s="1"/>
  <c r="J78" i="3" s="1"/>
  <c r="G80" i="3"/>
  <c r="I80" i="3" s="1"/>
  <c r="J80" i="3" s="1"/>
  <c r="G86" i="3"/>
  <c r="I86" i="3" s="1"/>
  <c r="J86" i="3" s="1"/>
  <c r="G105" i="3"/>
  <c r="I105" i="3" s="1"/>
  <c r="J105" i="3" s="1"/>
  <c r="G92" i="3"/>
  <c r="I92" i="3" s="1"/>
  <c r="J92" i="3" s="1"/>
  <c r="G111" i="3"/>
  <c r="I111" i="3" s="1"/>
  <c r="J111" i="3" s="1"/>
  <c r="G70" i="3"/>
  <c r="I70" i="3" s="1"/>
  <c r="J70" i="3" s="1"/>
  <c r="G93" i="3"/>
  <c r="I93" i="3" s="1"/>
  <c r="J93" i="3" s="1"/>
  <c r="G110" i="3"/>
  <c r="I110" i="3" s="1"/>
  <c r="J110" i="3" s="1"/>
  <c r="H108" i="3"/>
  <c r="H104" i="3"/>
  <c r="H84" i="3"/>
  <c r="H66" i="3"/>
  <c r="H67" i="3"/>
  <c r="H100" i="3"/>
  <c r="H70" i="3"/>
  <c r="H71" i="3"/>
  <c r="H69" i="3"/>
  <c r="H74" i="3"/>
  <c r="H75" i="3"/>
  <c r="H73" i="3"/>
  <c r="H78" i="3"/>
  <c r="H79" i="3"/>
  <c r="H64" i="3"/>
  <c r="H81" i="3"/>
  <c r="H65" i="3"/>
  <c r="H86" i="3"/>
  <c r="H83" i="3"/>
  <c r="H111" i="3"/>
  <c r="H68" i="3"/>
  <c r="H85" i="3"/>
  <c r="H77" i="3"/>
  <c r="H90" i="3"/>
  <c r="H87" i="3"/>
  <c r="H72" i="3"/>
  <c r="H89" i="3"/>
  <c r="H105" i="3"/>
  <c r="H94" i="3"/>
  <c r="H76" i="3"/>
  <c r="H93" i="3"/>
  <c r="H106" i="3"/>
  <c r="H98" i="3"/>
  <c r="H80" i="3"/>
  <c r="H97" i="3"/>
  <c r="H102" i="3"/>
  <c r="H99" i="3"/>
  <c r="H101" i="3"/>
  <c r="H103" i="3"/>
  <c r="H91" i="3"/>
  <c r="H95" i="3"/>
  <c r="H82" i="3"/>
  <c r="H109" i="3"/>
  <c r="H110" i="3"/>
  <c r="H88" i="3"/>
  <c r="H92" i="3"/>
  <c r="H96" i="3"/>
  <c r="H62" i="3"/>
  <c r="H63" i="3"/>
  <c r="H107" i="3"/>
  <c r="G49" i="3"/>
  <c r="I49" i="3" s="1"/>
  <c r="J49" i="3" s="1"/>
  <c r="L21" i="3"/>
  <c r="H22" i="3"/>
  <c r="H21" i="3"/>
  <c r="G21" i="3"/>
  <c r="I21" i="3" s="1"/>
  <c r="J21" i="3" s="1"/>
  <c r="L28" i="3"/>
  <c r="L40" i="3"/>
  <c r="L58" i="3"/>
  <c r="L61" i="3"/>
  <c r="L30" i="3"/>
  <c r="L39" i="3"/>
  <c r="L44" i="3"/>
  <c r="G15" i="3"/>
  <c r="I15" i="3" s="1"/>
  <c r="J15" i="3" s="1"/>
  <c r="G59" i="3"/>
  <c r="I59" i="3" s="1"/>
  <c r="J59" i="3" s="1"/>
  <c r="G29" i="3"/>
  <c r="I29" i="3" s="1"/>
  <c r="J29" i="3" s="1"/>
  <c r="G37" i="3"/>
  <c r="I37" i="3" s="1"/>
  <c r="J37" i="3" s="1"/>
  <c r="L27" i="3"/>
  <c r="L26" i="3"/>
  <c r="G42" i="3"/>
  <c r="I42" i="3" s="1"/>
  <c r="J42" i="3" s="1"/>
  <c r="L18" i="3"/>
  <c r="L41" i="3"/>
  <c r="G50" i="3"/>
  <c r="I50" i="3" s="1"/>
  <c r="J50" i="3" s="1"/>
  <c r="L49" i="3"/>
  <c r="L53" i="3"/>
  <c r="G22" i="3"/>
  <c r="I22" i="3" s="1"/>
  <c r="J22" i="3" s="1"/>
  <c r="G17" i="3"/>
  <c r="I17" i="3" s="1"/>
  <c r="J17" i="3" s="1"/>
  <c r="G31" i="3"/>
  <c r="I31" i="3" s="1"/>
  <c r="J31" i="3" s="1"/>
  <c r="L24" i="3"/>
  <c r="G53" i="3"/>
  <c r="I53" i="3" s="1"/>
  <c r="J53" i="3" s="1"/>
  <c r="L55" i="3"/>
  <c r="L42" i="3"/>
  <c r="L19" i="3"/>
  <c r="L25" i="3"/>
  <c r="G19" i="3"/>
  <c r="I19" i="3" s="1"/>
  <c r="J19" i="3" s="1"/>
  <c r="G18" i="3"/>
  <c r="I18" i="3" s="1"/>
  <c r="J18" i="3" s="1"/>
  <c r="L36" i="3"/>
  <c r="G23" i="3"/>
  <c r="I23" i="3" s="1"/>
  <c r="J23" i="3" s="1"/>
  <c r="L37" i="3"/>
  <c r="G14" i="3"/>
  <c r="I14" i="3" s="1"/>
  <c r="J14" i="3" s="1"/>
  <c r="L13" i="3"/>
  <c r="G55" i="3"/>
  <c r="I55" i="3" s="1"/>
  <c r="J55" i="3" s="1"/>
  <c r="G46" i="3"/>
  <c r="I46" i="3" s="1"/>
  <c r="J46" i="3" s="1"/>
  <c r="L46" i="3"/>
  <c r="L16" i="3"/>
  <c r="G36" i="3"/>
  <c r="I36" i="3" s="1"/>
  <c r="J36" i="3" s="1"/>
  <c r="G48" i="3"/>
  <c r="I48" i="3" s="1"/>
  <c r="J48" i="3" s="1"/>
  <c r="L12" i="3"/>
  <c r="L11" i="3"/>
  <c r="G12" i="3"/>
  <c r="I12" i="3" s="1"/>
  <c r="J12" i="3" s="1"/>
  <c r="L54" i="3"/>
  <c r="L59" i="3"/>
  <c r="L51" i="3"/>
  <c r="G38" i="3"/>
  <c r="I38" i="3" s="1"/>
  <c r="J38" i="3" s="1"/>
  <c r="H31" i="3"/>
  <c r="H40" i="3"/>
  <c r="H54" i="3"/>
  <c r="H53" i="3"/>
  <c r="H37" i="3"/>
  <c r="H44" i="3"/>
  <c r="H50" i="3"/>
  <c r="H42" i="3"/>
  <c r="H27" i="3"/>
  <c r="H38" i="3"/>
  <c r="H49" i="3"/>
  <c r="K49" i="3" s="1"/>
  <c r="N49" i="3" s="1"/>
  <c r="D49" i="3" s="1"/>
  <c r="O49" i="3" s="1"/>
  <c r="H20" i="3"/>
  <c r="H16" i="3"/>
  <c r="H23" i="3"/>
  <c r="H32" i="3"/>
  <c r="H25" i="3"/>
  <c r="H33" i="3"/>
  <c r="H35" i="3"/>
  <c r="H11" i="3"/>
  <c r="H51" i="3"/>
  <c r="H30" i="3"/>
  <c r="H34" i="3"/>
  <c r="H39" i="3"/>
  <c r="H41" i="3"/>
  <c r="H24" i="3"/>
  <c r="H26" i="3"/>
  <c r="H61" i="3"/>
  <c r="H29" i="3"/>
  <c r="H19" i="3"/>
  <c r="H56" i="3"/>
  <c r="H15" i="3"/>
  <c r="H48" i="3"/>
  <c r="H36" i="3"/>
  <c r="H45" i="3"/>
  <c r="H28" i="3"/>
  <c r="H14" i="3"/>
  <c r="H57" i="3"/>
  <c r="H46" i="3"/>
  <c r="H43" i="3"/>
  <c r="H59" i="3"/>
  <c r="H52" i="3"/>
  <c r="H18" i="3"/>
  <c r="H12" i="3"/>
  <c r="H58" i="3"/>
  <c r="H60" i="3"/>
  <c r="H17" i="3"/>
  <c r="H55" i="3"/>
  <c r="H13" i="3"/>
  <c r="L29" i="3"/>
  <c r="G11" i="3"/>
  <c r="I11" i="3" s="1"/>
  <c r="J11" i="3" s="1"/>
  <c r="L32" i="3"/>
  <c r="G32" i="3"/>
  <c r="I32" i="3" s="1"/>
  <c r="J32" i="3" s="1"/>
  <c r="G56" i="3"/>
  <c r="I56" i="3" s="1"/>
  <c r="J56" i="3" s="1"/>
  <c r="G43" i="3"/>
  <c r="I43" i="3" s="1"/>
  <c r="J43" i="3" s="1"/>
  <c r="G41" i="3"/>
  <c r="I41" i="3" s="1"/>
  <c r="J41" i="3" s="1"/>
  <c r="G28" i="3"/>
  <c r="I28" i="3" s="1"/>
  <c r="J28" i="3" s="1"/>
  <c r="G35" i="3"/>
  <c r="I35" i="3" s="1"/>
  <c r="J35" i="3" s="1"/>
  <c r="L60" i="3"/>
  <c r="G27" i="3"/>
  <c r="I27" i="3" s="1"/>
  <c r="J27" i="3" s="1"/>
  <c r="L33" i="3"/>
  <c r="G40" i="3"/>
  <c r="I40" i="3" s="1"/>
  <c r="J40" i="3" s="1"/>
  <c r="L31" i="3"/>
  <c r="L56" i="3"/>
  <c r="L43" i="3"/>
  <c r="G26" i="3"/>
  <c r="I26" i="3" s="1"/>
  <c r="J26" i="3" s="1"/>
  <c r="G54" i="3"/>
  <c r="I54" i="3" s="1"/>
  <c r="J54" i="3" s="1"/>
  <c r="L20" i="3"/>
  <c r="G51" i="3"/>
  <c r="I51" i="3" s="1"/>
  <c r="J51" i="3" s="1"/>
  <c r="G58" i="3"/>
  <c r="I58" i="3" s="1"/>
  <c r="J58" i="3" s="1"/>
  <c r="G44" i="3"/>
  <c r="I44" i="3" s="1"/>
  <c r="J44" i="3" s="1"/>
  <c r="G57" i="3"/>
  <c r="I57" i="3" s="1"/>
  <c r="J57" i="3" s="1"/>
  <c r="G20" i="3"/>
  <c r="I20" i="3" s="1"/>
  <c r="J20" i="3" s="1"/>
  <c r="G24" i="3"/>
  <c r="I24" i="3" s="1"/>
  <c r="J24" i="3" s="1"/>
  <c r="G16" i="3"/>
  <c r="I16" i="3" s="1"/>
  <c r="J16" i="3" s="1"/>
  <c r="L45" i="3"/>
  <c r="G34" i="3"/>
  <c r="I34" i="3" s="1"/>
  <c r="J34" i="3" s="1"/>
  <c r="G13" i="3"/>
  <c r="I13" i="3" s="1"/>
  <c r="J13" i="3" s="1"/>
  <c r="L35" i="3"/>
  <c r="L57" i="3"/>
  <c r="G33" i="3"/>
  <c r="I33" i="3" s="1"/>
  <c r="J33" i="3" s="1"/>
  <c r="G25" i="3"/>
  <c r="I25" i="3" s="1"/>
  <c r="J25" i="3" s="1"/>
  <c r="L15" i="3"/>
  <c r="L22" i="3"/>
  <c r="G30" i="3"/>
  <c r="I30" i="3" s="1"/>
  <c r="J30" i="3" s="1"/>
  <c r="G60" i="3"/>
  <c r="I60" i="3" s="1"/>
  <c r="J60" i="3" s="1"/>
  <c r="L38" i="3"/>
  <c r="G61" i="3"/>
  <c r="I61" i="3" s="1"/>
  <c r="J61" i="3" s="1"/>
  <c r="G52" i="3"/>
  <c r="I52" i="3" s="1"/>
  <c r="J52" i="3" s="1"/>
  <c r="G45" i="3"/>
  <c r="I45" i="3" s="1"/>
  <c r="J45" i="3" s="1"/>
  <c r="L23" i="3"/>
  <c r="L50" i="3"/>
  <c r="L14" i="3"/>
  <c r="L17" i="3"/>
  <c r="L52" i="3"/>
  <c r="L48" i="3"/>
  <c r="L34" i="3"/>
  <c r="G39" i="3"/>
  <c r="I39" i="3" s="1"/>
  <c r="J39" i="3" s="1"/>
  <c r="K30" i="3" l="1"/>
  <c r="K84" i="3"/>
  <c r="N84" i="3"/>
  <c r="D84" i="3" s="1"/>
  <c r="O84" i="3" s="1"/>
  <c r="K72" i="3"/>
  <c r="K78" i="3"/>
  <c r="K107" i="3"/>
  <c r="K31" i="3"/>
  <c r="K92" i="3"/>
  <c r="K102" i="3"/>
  <c r="N102" i="3" s="1"/>
  <c r="D102" i="3" s="1"/>
  <c r="O102" i="3" s="1"/>
  <c r="N72" i="3"/>
  <c r="D72" i="3" s="1"/>
  <c r="O72" i="3" s="1"/>
  <c r="K104" i="3"/>
  <c r="N104" i="3" s="1"/>
  <c r="D104" i="3" s="1"/>
  <c r="O104" i="3" s="1"/>
  <c r="K105" i="3"/>
  <c r="N105" i="3" s="1"/>
  <c r="D105" i="3" s="1"/>
  <c r="O105" i="3" s="1"/>
  <c r="K65" i="3"/>
  <c r="N65" i="3" s="1"/>
  <c r="D65" i="3" s="1"/>
  <c r="O65" i="3" s="1"/>
  <c r="K95" i="3"/>
  <c r="N95" i="3" s="1"/>
  <c r="D95" i="3" s="1"/>
  <c r="O95" i="3" s="1"/>
  <c r="K86" i="3"/>
  <c r="N86" i="3" s="1"/>
  <c r="D86" i="3" s="1"/>
  <c r="O86" i="3" s="1"/>
  <c r="K97" i="3"/>
  <c r="N97" i="3" s="1"/>
  <c r="D97" i="3" s="1"/>
  <c r="O97" i="3" s="1"/>
  <c r="K63" i="3"/>
  <c r="N63" i="3" s="1"/>
  <c r="D63" i="3" s="1"/>
  <c r="O63" i="3" s="1"/>
  <c r="K80" i="3"/>
  <c r="N80" i="3" s="1"/>
  <c r="D80" i="3" s="1"/>
  <c r="O80" i="3" s="1"/>
  <c r="K101" i="3"/>
  <c r="N101" i="3" s="1"/>
  <c r="D101" i="3" s="1"/>
  <c r="O101" i="3" s="1"/>
  <c r="K68" i="3"/>
  <c r="N68" i="3" s="1"/>
  <c r="D68" i="3" s="1"/>
  <c r="O68" i="3" s="1"/>
  <c r="K77" i="3"/>
  <c r="N77" i="3" s="1"/>
  <c r="D77" i="3" s="1"/>
  <c r="O77" i="3" s="1"/>
  <c r="N78" i="3"/>
  <c r="D78" i="3" s="1"/>
  <c r="O78" i="3" s="1"/>
  <c r="K83" i="3"/>
  <c r="N83" i="3" s="1"/>
  <c r="D83" i="3" s="1"/>
  <c r="O83" i="3" s="1"/>
  <c r="K106" i="3"/>
  <c r="N106" i="3" s="1"/>
  <c r="D106" i="3" s="1"/>
  <c r="O106" i="3" s="1"/>
  <c r="K89" i="3"/>
  <c r="N89" i="3" s="1"/>
  <c r="D89" i="3" s="1"/>
  <c r="O89" i="3" s="1"/>
  <c r="K103" i="3"/>
  <c r="N103" i="3" s="1"/>
  <c r="D103" i="3" s="1"/>
  <c r="O103" i="3" s="1"/>
  <c r="K81" i="3"/>
  <c r="N81" i="3" s="1"/>
  <c r="D81" i="3" s="1"/>
  <c r="O81" i="3" s="1"/>
  <c r="K109" i="3"/>
  <c r="K42" i="3"/>
  <c r="N42" i="3" s="1"/>
  <c r="D42" i="3" s="1"/>
  <c r="O42" i="3" s="1"/>
  <c r="K100" i="3"/>
  <c r="N100" i="3" s="1"/>
  <c r="D100" i="3" s="1"/>
  <c r="O100" i="3" s="1"/>
  <c r="K50" i="3"/>
  <c r="K71" i="3"/>
  <c r="N71" i="3" s="1"/>
  <c r="D71" i="3" s="1"/>
  <c r="O71" i="3" s="1"/>
  <c r="K79" i="3"/>
  <c r="N79" i="3" s="1"/>
  <c r="D79" i="3" s="1"/>
  <c r="O79" i="3" s="1"/>
  <c r="K64" i="3"/>
  <c r="N64" i="3" s="1"/>
  <c r="D64" i="3" s="1"/>
  <c r="O64" i="3" s="1"/>
  <c r="K75" i="3"/>
  <c r="N75" i="3" s="1"/>
  <c r="D75" i="3" s="1"/>
  <c r="O75" i="3" s="1"/>
  <c r="N92" i="3"/>
  <c r="D92" i="3" s="1"/>
  <c r="O92" i="3" s="1"/>
  <c r="K90" i="3"/>
  <c r="N90" i="3" s="1"/>
  <c r="D90" i="3" s="1"/>
  <c r="O90" i="3" s="1"/>
  <c r="K82" i="3"/>
  <c r="N82" i="3" s="1"/>
  <c r="D82" i="3" s="1"/>
  <c r="O82" i="3" s="1"/>
  <c r="K96" i="3"/>
  <c r="N96" i="3" s="1"/>
  <c r="D96" i="3" s="1"/>
  <c r="O96" i="3" s="1"/>
  <c r="K94" i="3"/>
  <c r="N94" i="3" s="1"/>
  <c r="D94" i="3" s="1"/>
  <c r="O94" i="3" s="1"/>
  <c r="K110" i="3"/>
  <c r="N110" i="3" s="1"/>
  <c r="D110" i="3" s="1"/>
  <c r="O110" i="3" s="1"/>
  <c r="K91" i="3"/>
  <c r="N91" i="3" s="1"/>
  <c r="D91" i="3" s="1"/>
  <c r="O91" i="3" s="1"/>
  <c r="K99" i="3"/>
  <c r="N99" i="3" s="1"/>
  <c r="D99" i="3" s="1"/>
  <c r="O99" i="3" s="1"/>
  <c r="K66" i="3"/>
  <c r="N66" i="3" s="1"/>
  <c r="D66" i="3" s="1"/>
  <c r="O66" i="3" s="1"/>
  <c r="K85" i="3"/>
  <c r="N85" i="3" s="1"/>
  <c r="D85" i="3" s="1"/>
  <c r="O85" i="3" s="1"/>
  <c r="K93" i="3"/>
  <c r="N93" i="3" s="1"/>
  <c r="D93" i="3" s="1"/>
  <c r="O93" i="3" s="1"/>
  <c r="K76" i="3"/>
  <c r="N76" i="3" s="1"/>
  <c r="D76" i="3" s="1"/>
  <c r="O76" i="3" s="1"/>
  <c r="K88" i="3"/>
  <c r="N88" i="3" s="1"/>
  <c r="D88" i="3" s="1"/>
  <c r="O88" i="3" s="1"/>
  <c r="K69" i="3"/>
  <c r="N69" i="3" s="1"/>
  <c r="D69" i="3" s="1"/>
  <c r="O69" i="3" s="1"/>
  <c r="N109" i="3"/>
  <c r="D109" i="3" s="1"/>
  <c r="O109" i="3" s="1"/>
  <c r="K70" i="3"/>
  <c r="N70" i="3" s="1"/>
  <c r="D70" i="3" s="1"/>
  <c r="O70" i="3" s="1"/>
  <c r="K67" i="3"/>
  <c r="N67" i="3" s="1"/>
  <c r="D67" i="3" s="1"/>
  <c r="O67" i="3" s="1"/>
  <c r="K74" i="3"/>
  <c r="N74" i="3" s="1"/>
  <c r="D74" i="3" s="1"/>
  <c r="O74" i="3" s="1"/>
  <c r="K73" i="3"/>
  <c r="N73" i="3" s="1"/>
  <c r="D73" i="3" s="1"/>
  <c r="O73" i="3" s="1"/>
  <c r="N107" i="3"/>
  <c r="D107" i="3" s="1"/>
  <c r="O107" i="3" s="1"/>
  <c r="K111" i="3"/>
  <c r="N111" i="3" s="1"/>
  <c r="D111" i="3" s="1"/>
  <c r="O111" i="3" s="1"/>
  <c r="K87" i="3"/>
  <c r="N87" i="3" s="1"/>
  <c r="D87" i="3" s="1"/>
  <c r="O87" i="3" s="1"/>
  <c r="K98" i="3"/>
  <c r="N98" i="3" s="1"/>
  <c r="D98" i="3" s="1"/>
  <c r="O98" i="3" s="1"/>
  <c r="K62" i="3"/>
  <c r="N62" i="3" s="1"/>
  <c r="D62" i="3" s="1"/>
  <c r="O62" i="3" s="1"/>
  <c r="K22" i="3"/>
  <c r="K23" i="3"/>
  <c r="K44" i="3"/>
  <c r="N44" i="3" s="1"/>
  <c r="D44" i="3" s="1"/>
  <c r="O44" i="3" s="1"/>
  <c r="K21" i="3"/>
  <c r="N21" i="3" s="1"/>
  <c r="D21" i="3" s="1"/>
  <c r="O21" i="3" s="1"/>
  <c r="K29" i="3"/>
  <c r="N29" i="3" s="1"/>
  <c r="D29" i="3" s="1"/>
  <c r="O29" i="3" s="1"/>
  <c r="K37" i="3"/>
  <c r="N37" i="3" s="1"/>
  <c r="D37" i="3" s="1"/>
  <c r="O37" i="3" s="1"/>
  <c r="K11" i="3"/>
  <c r="N11" i="3" s="1"/>
  <c r="D11" i="3" s="1"/>
  <c r="O11" i="3" s="1"/>
  <c r="K36" i="3"/>
  <c r="N36" i="3" s="1"/>
  <c r="D36" i="3" s="1"/>
  <c r="O36" i="3" s="1"/>
  <c r="K56" i="3"/>
  <c r="N56" i="3" s="1"/>
  <c r="D56" i="3" s="1"/>
  <c r="O56" i="3" s="1"/>
  <c r="K59" i="3"/>
  <c r="N59" i="3" s="1"/>
  <c r="D59" i="3" s="1"/>
  <c r="O59" i="3" s="1"/>
  <c r="K14" i="3"/>
  <c r="N14" i="3" s="1"/>
  <c r="D14" i="3" s="1"/>
  <c r="O14" i="3" s="1"/>
  <c r="K48" i="3"/>
  <c r="N48" i="3" s="1"/>
  <c r="D48" i="3" s="1"/>
  <c r="O48" i="3" s="1"/>
  <c r="N22" i="3"/>
  <c r="D22" i="3" s="1"/>
  <c r="O22" i="3" s="1"/>
  <c r="N23" i="3"/>
  <c r="D23" i="3" s="1"/>
  <c r="O23" i="3" s="1"/>
  <c r="K19" i="3"/>
  <c r="N19" i="3" s="1"/>
  <c r="D19" i="3" s="1"/>
  <c r="O19" i="3" s="1"/>
  <c r="K35" i="3"/>
  <c r="N35" i="3" s="1"/>
  <c r="D35" i="3" s="1"/>
  <c r="O35" i="3" s="1"/>
  <c r="K52" i="3"/>
  <c r="N52" i="3" s="1"/>
  <c r="D52" i="3" s="1"/>
  <c r="O52" i="3" s="1"/>
  <c r="K20" i="3"/>
  <c r="N20" i="3" s="1"/>
  <c r="D20" i="3" s="1"/>
  <c r="O20" i="3" s="1"/>
  <c r="K26" i="3"/>
  <c r="N26" i="3" s="1"/>
  <c r="D26" i="3" s="1"/>
  <c r="O26" i="3" s="1"/>
  <c r="K40" i="3"/>
  <c r="N40" i="3" s="1"/>
  <c r="D40" i="3" s="1"/>
  <c r="O40" i="3" s="1"/>
  <c r="K32" i="3"/>
  <c r="N32" i="3" s="1"/>
  <c r="D32" i="3" s="1"/>
  <c r="O32" i="3" s="1"/>
  <c r="K61" i="3"/>
  <c r="N61" i="3" s="1"/>
  <c r="D61" i="3" s="1"/>
  <c r="O61" i="3" s="1"/>
  <c r="K13" i="3"/>
  <c r="N13" i="3" s="1"/>
  <c r="D13" i="3" s="1"/>
  <c r="O13" i="3" s="1"/>
  <c r="K57" i="3"/>
  <c r="N57" i="3" s="1"/>
  <c r="D57" i="3" s="1"/>
  <c r="O57" i="3" s="1"/>
  <c r="K41" i="3"/>
  <c r="N41" i="3" s="1"/>
  <c r="D41" i="3" s="1"/>
  <c r="O41" i="3" s="1"/>
  <c r="K18" i="3"/>
  <c r="N18" i="3" s="1"/>
  <c r="D18" i="3" s="1"/>
  <c r="O18" i="3" s="1"/>
  <c r="K46" i="3"/>
  <c r="N46" i="3" s="1"/>
  <c r="D46" i="3" s="1"/>
  <c r="O46" i="3" s="1"/>
  <c r="K12" i="3"/>
  <c r="N12" i="3" s="1"/>
  <c r="D12" i="3" s="1"/>
  <c r="O12" i="3" s="1"/>
  <c r="K17" i="3"/>
  <c r="N17" i="3" s="1"/>
  <c r="D17" i="3" s="1"/>
  <c r="O17" i="3" s="1"/>
  <c r="K28" i="3"/>
  <c r="N28" i="3" s="1"/>
  <c r="D28" i="3" s="1"/>
  <c r="O28" i="3" s="1"/>
  <c r="K15" i="3"/>
  <c r="N15" i="3" s="1"/>
  <c r="D15" i="3" s="1"/>
  <c r="O15" i="3" s="1"/>
  <c r="K38" i="3"/>
  <c r="N38" i="3" s="1"/>
  <c r="D38" i="3" s="1"/>
  <c r="O38" i="3" s="1"/>
  <c r="K54" i="3"/>
  <c r="N54" i="3" s="1"/>
  <c r="D54" i="3" s="1"/>
  <c r="O54" i="3" s="1"/>
  <c r="K25" i="3"/>
  <c r="N25" i="3" s="1"/>
  <c r="D25" i="3" s="1"/>
  <c r="O25" i="3" s="1"/>
  <c r="N50" i="3"/>
  <c r="D50" i="3" s="1"/>
  <c r="O50" i="3" s="1"/>
  <c r="K58" i="3"/>
  <c r="N58" i="3" s="1"/>
  <c r="D58" i="3" s="1"/>
  <c r="O58" i="3" s="1"/>
  <c r="K27" i="3"/>
  <c r="N27" i="3" s="1"/>
  <c r="D27" i="3" s="1"/>
  <c r="O27" i="3" s="1"/>
  <c r="K24" i="3"/>
  <c r="N24" i="3" s="1"/>
  <c r="D24" i="3" s="1"/>
  <c r="O24" i="3" s="1"/>
  <c r="K45" i="3"/>
  <c r="N45" i="3" s="1"/>
  <c r="D45" i="3" s="1"/>
  <c r="O45" i="3" s="1"/>
  <c r="N31" i="3"/>
  <c r="D31" i="3" s="1"/>
  <c r="O31" i="3" s="1"/>
  <c r="K55" i="3"/>
  <c r="N55" i="3" s="1"/>
  <c r="D55" i="3" s="1"/>
  <c r="O55" i="3" s="1"/>
  <c r="K53" i="3"/>
  <c r="N53" i="3" s="1"/>
  <c r="D53" i="3" s="1"/>
  <c r="O53" i="3" s="1"/>
  <c r="N30" i="3"/>
  <c r="D30" i="3" s="1"/>
  <c r="O30" i="3" s="1"/>
  <c r="K34" i="3"/>
  <c r="N34" i="3" s="1"/>
  <c r="D34" i="3" s="1"/>
  <c r="O34" i="3" s="1"/>
  <c r="K43" i="3"/>
  <c r="N43" i="3" s="1"/>
  <c r="D43" i="3" s="1"/>
  <c r="O43" i="3" s="1"/>
  <c r="K16" i="3"/>
  <c r="N16" i="3" s="1"/>
  <c r="D16" i="3" s="1"/>
  <c r="O16" i="3" s="1"/>
  <c r="K33" i="3"/>
  <c r="N33" i="3" s="1"/>
  <c r="D33" i="3" s="1"/>
  <c r="O33" i="3" s="1"/>
  <c r="K51" i="3"/>
  <c r="N51" i="3" s="1"/>
  <c r="D51" i="3" s="1"/>
  <c r="O51" i="3" s="1"/>
  <c r="K60" i="3"/>
  <c r="N60" i="3" s="1"/>
  <c r="D60" i="3" s="1"/>
  <c r="O60" i="3" s="1"/>
  <c r="K39" i="3"/>
  <c r="N39" i="3" s="1"/>
  <c r="D39" i="3" s="1"/>
  <c r="O39" i="3" s="1"/>
</calcChain>
</file>

<file path=xl/sharedStrings.xml><?xml version="1.0" encoding="utf-8"?>
<sst xmlns="http://schemas.openxmlformats.org/spreadsheetml/2006/main" count="313" uniqueCount="313">
  <si>
    <t>+501751,0</t>
  </si>
  <si>
    <t>+024729,0</t>
  </si>
  <si>
    <t>+473442,0</t>
  </si>
  <si>
    <t>+012042,0</t>
  </si>
  <si>
    <t>+470548,0</t>
  </si>
  <si>
    <t>+022331,0</t>
  </si>
  <si>
    <t>+450848,0</t>
  </si>
  <si>
    <t>+012853,0</t>
  </si>
  <si>
    <t>+464918,0</t>
  </si>
  <si>
    <t>+014146,0</t>
  </si>
  <si>
    <t>+030750,0</t>
  </si>
  <si>
    <t>+490812,0</t>
  </si>
  <si>
    <t>+024636,0</t>
  </si>
  <si>
    <t>+430836,0</t>
  </si>
  <si>
    <t>+030000,0</t>
  </si>
  <si>
    <t>+432000,0</t>
  </si>
  <si>
    <t>-002146,0</t>
  </si>
  <si>
    <t>+491355,0</t>
  </si>
  <si>
    <t>+040408,0</t>
  </si>
  <si>
    <t>+472532,0</t>
  </si>
  <si>
    <t>+020257,0</t>
  </si>
  <si>
    <t>+481146,0</t>
  </si>
  <si>
    <t>+031841,0</t>
  </si>
  <si>
    <t>+412131,0</t>
  </si>
  <si>
    <t>+020859,0</t>
  </si>
  <si>
    <t>Gennep</t>
  </si>
  <si>
    <t>Venlo</t>
  </si>
  <si>
    <t>+514031,1</t>
  </si>
  <si>
    <t>+060152,6</t>
  </si>
  <si>
    <t>Chimay</t>
  </si>
  <si>
    <t>+500208,8</t>
  </si>
  <si>
    <t>+042239,7</t>
  </si>
  <si>
    <t>Duffel</t>
  </si>
  <si>
    <t>Lommel</t>
  </si>
  <si>
    <t>+511441,0</t>
  </si>
  <si>
    <t>+051544,1</t>
  </si>
  <si>
    <t>Maaseik</t>
  </si>
  <si>
    <t>+510546,6</t>
  </si>
  <si>
    <t>+054804,7</t>
  </si>
  <si>
    <t>Meer</t>
  </si>
  <si>
    <t>Nivelles / Nijvel</t>
  </si>
  <si>
    <t>+503451,7</t>
  </si>
  <si>
    <t>+042146,4</t>
  </si>
  <si>
    <t>Mantes La Jolie</t>
  </si>
  <si>
    <t>+485956,0</t>
  </si>
  <si>
    <t>+014310,0</t>
  </si>
  <si>
    <t>Bergerac</t>
  </si>
  <si>
    <t>+445049,0</t>
  </si>
  <si>
    <t>+003024,0</t>
  </si>
  <si>
    <t>+484249,0</t>
  </si>
  <si>
    <t>+034344,0</t>
  </si>
  <si>
    <t>+435546,0</t>
  </si>
  <si>
    <t>+021055,0</t>
  </si>
  <si>
    <t>Peronne</t>
  </si>
  <si>
    <t>+495533,0</t>
  </si>
  <si>
    <t>+025617,0</t>
  </si>
  <si>
    <t>Perigueux</t>
  </si>
  <si>
    <t>Charleville Meziere</t>
  </si>
  <si>
    <t>+494539,0</t>
  </si>
  <si>
    <t>+044115,0</t>
  </si>
  <si>
    <t>+500032,0</t>
  </si>
  <si>
    <t>+433839,6</t>
  </si>
  <si>
    <t>-011713,0</t>
  </si>
  <si>
    <t>+472237,0</t>
  </si>
  <si>
    <t>+004319,0</t>
  </si>
  <si>
    <t>Barcelona</t>
  </si>
  <si>
    <t>Albi</t>
  </si>
  <si>
    <t>Arras</t>
  </si>
  <si>
    <t>Salbris</t>
  </si>
  <si>
    <t>Blois</t>
  </si>
  <si>
    <t>Bourges</t>
  </si>
  <si>
    <t>Brive</t>
  </si>
  <si>
    <t>Chalons en Champagne</t>
  </si>
  <si>
    <t xml:space="preserve">Chateauroux  </t>
  </si>
  <si>
    <t>Epehy</t>
  </si>
  <si>
    <t>Marseille</t>
  </si>
  <si>
    <t>Narbonne</t>
  </si>
  <si>
    <t>Pau</t>
  </si>
  <si>
    <t>Perpignan</t>
  </si>
  <si>
    <t>Reims</t>
  </si>
  <si>
    <t>Sens</t>
  </si>
  <si>
    <t>Sezanne</t>
  </si>
  <si>
    <t>Tours</t>
  </si>
  <si>
    <t>+485642,0</t>
  </si>
  <si>
    <t>+042258,0</t>
  </si>
  <si>
    <t>+440908,0</t>
  </si>
  <si>
    <t>+013133,0</t>
  </si>
  <si>
    <t>St. Vincent Tyrosse</t>
  </si>
  <si>
    <t>Groesbeek</t>
  </si>
  <si>
    <t>+514534,1</t>
  </si>
  <si>
    <t>+055520,0</t>
  </si>
  <si>
    <t>+512328,6</t>
  </si>
  <si>
    <t>+060912,0</t>
  </si>
  <si>
    <t>+003931,0</t>
  </si>
  <si>
    <t>Cahors-Caussade</t>
  </si>
  <si>
    <t>+451115,0</t>
  </si>
  <si>
    <t>Agen</t>
  </si>
  <si>
    <t>+441021,0</t>
  </si>
  <si>
    <t>+003921,0</t>
  </si>
  <si>
    <t>+424817,0</t>
  </si>
  <si>
    <t>+025244,0</t>
  </si>
  <si>
    <t>Afstand</t>
  </si>
  <si>
    <t>Tongeren</t>
  </si>
  <si>
    <t>St. Quentin</t>
  </si>
  <si>
    <t>Orléans</t>
  </si>
  <si>
    <t>Deurne</t>
  </si>
  <si>
    <t>Hapert</t>
  </si>
  <si>
    <t>Ablis</t>
  </si>
  <si>
    <t>+483158,0</t>
  </si>
  <si>
    <t>+014952,0</t>
  </si>
  <si>
    <t>Argenton sur Creuse</t>
  </si>
  <si>
    <t>+463519,0</t>
  </si>
  <si>
    <t>+013135,0</t>
  </si>
  <si>
    <t>Breuil Le Vert/Clermont</t>
  </si>
  <si>
    <t>+492206,0</t>
  </si>
  <si>
    <t>+022557,0</t>
  </si>
  <si>
    <t>Chateaudun</t>
  </si>
  <si>
    <t>+480449,0</t>
  </si>
  <si>
    <t>+012114,0</t>
  </si>
  <si>
    <t>Creil</t>
  </si>
  <si>
    <t>+491457,0</t>
  </si>
  <si>
    <t>+022829,0</t>
  </si>
  <si>
    <t>Dax</t>
  </si>
  <si>
    <t>+434242,0</t>
  </si>
  <si>
    <t>-010241,0</t>
  </si>
  <si>
    <t>Etampes</t>
  </si>
  <si>
    <t>+482610,0</t>
  </si>
  <si>
    <t>+020957,0</t>
  </si>
  <si>
    <t>Gien</t>
  </si>
  <si>
    <t>+474200,0</t>
  </si>
  <si>
    <t>+023813,0</t>
  </si>
  <si>
    <t>La Ferte s/jouarre</t>
  </si>
  <si>
    <t>+485658,0</t>
  </si>
  <si>
    <t>+030618,0</t>
  </si>
  <si>
    <t>La Souterrainne</t>
  </si>
  <si>
    <t>+461411,0</t>
  </si>
  <si>
    <t>+012927,0</t>
  </si>
  <si>
    <t>Le Mans</t>
  </si>
  <si>
    <t>+480101,0</t>
  </si>
  <si>
    <t>+001146,0</t>
  </si>
  <si>
    <t>Limoges</t>
  </si>
  <si>
    <t>+455326,0</t>
  </si>
  <si>
    <t>+011725,0</t>
  </si>
  <si>
    <t>Lorris</t>
  </si>
  <si>
    <t>+475301,0</t>
  </si>
  <si>
    <t>+023043,0</t>
  </si>
  <si>
    <t>+431748,0</t>
  </si>
  <si>
    <t>+053659,0</t>
  </si>
  <si>
    <t>Meaux</t>
  </si>
  <si>
    <t>+485703,0</t>
  </si>
  <si>
    <t>+025313,0</t>
  </si>
  <si>
    <t>Mont de Marsan</t>
  </si>
  <si>
    <t>+435349,0</t>
  </si>
  <si>
    <t>-002857,0</t>
  </si>
  <si>
    <t>Montelimar</t>
  </si>
  <si>
    <t>+443234,0</t>
  </si>
  <si>
    <t>+044620,0</t>
  </si>
  <si>
    <t>Montauban</t>
  </si>
  <si>
    <t>+440142,0</t>
  </si>
  <si>
    <t>+012052,0</t>
  </si>
  <si>
    <t>+493339,0</t>
  </si>
  <si>
    <t>+030234,0</t>
  </si>
  <si>
    <t>Orange</t>
  </si>
  <si>
    <t>+440744,0</t>
  </si>
  <si>
    <t>+044748,0</t>
  </si>
  <si>
    <t>+475705,0</t>
  </si>
  <si>
    <t>+015047,0</t>
  </si>
  <si>
    <t>Rethel</t>
  </si>
  <si>
    <t>+493116,0</t>
  </si>
  <si>
    <t>+042238,0</t>
  </si>
  <si>
    <t>Ruffec</t>
  </si>
  <si>
    <t>+460138,0</t>
  </si>
  <si>
    <t>+001136,0</t>
  </si>
  <si>
    <t>+495027,0</t>
  </si>
  <si>
    <t>+031734,0</t>
  </si>
  <si>
    <t>Tarbes</t>
  </si>
  <si>
    <t>+431238,0</t>
  </si>
  <si>
    <t>+000426,0</t>
  </si>
  <si>
    <t>Troyes</t>
  </si>
  <si>
    <t>+481742,0</t>
  </si>
  <si>
    <t>+040352,0</t>
  </si>
  <si>
    <t>Vervins</t>
  </si>
  <si>
    <t>+494941,0</t>
  </si>
  <si>
    <t>+035444,0</t>
  </si>
  <si>
    <t xml:space="preserve">Vierzon  </t>
  </si>
  <si>
    <t>+471318,0</t>
  </si>
  <si>
    <t>+020404,0</t>
  </si>
  <si>
    <t>Asse-Zellik</t>
  </si>
  <si>
    <t>+505251,7</t>
  </si>
  <si>
    <t>Essen-Nispen</t>
  </si>
  <si>
    <t>+512838,7</t>
  </si>
  <si>
    <t>+042826,6</t>
  </si>
  <si>
    <t>Feluy</t>
  </si>
  <si>
    <t>+503246,0</t>
  </si>
  <si>
    <t>+041221,0</t>
  </si>
  <si>
    <t>Hannut</t>
  </si>
  <si>
    <t>+504040,0</t>
  </si>
  <si>
    <t>+050531,0</t>
  </si>
  <si>
    <t>Hasselt</t>
  </si>
  <si>
    <t>+505627,8</t>
  </si>
  <si>
    <t>+052050,1</t>
  </si>
  <si>
    <t>Huy</t>
  </si>
  <si>
    <t>+503538,0</t>
  </si>
  <si>
    <t>+051815,5</t>
  </si>
  <si>
    <t>Isnes</t>
  </si>
  <si>
    <t>+503016,2</t>
  </si>
  <si>
    <t>+044308,3</t>
  </si>
  <si>
    <t>Le Bruly</t>
  </si>
  <si>
    <t>+495808,0</t>
  </si>
  <si>
    <t>+043135,4</t>
  </si>
  <si>
    <t>Marche</t>
  </si>
  <si>
    <t>+501429,9</t>
  </si>
  <si>
    <t>+052001,6</t>
  </si>
  <si>
    <t>+504641,9</t>
  </si>
  <si>
    <t>+031205,2</t>
  </si>
  <si>
    <t>Pommeroeul</t>
  </si>
  <si>
    <t>+502707,4</t>
  </si>
  <si>
    <t>+034331,2</t>
  </si>
  <si>
    <t>Quivrain</t>
  </si>
  <si>
    <t>+502441,0</t>
  </si>
  <si>
    <t>+034140,0</t>
  </si>
  <si>
    <t>Ronquieres</t>
  </si>
  <si>
    <t>St. Job in't 'Goor</t>
  </si>
  <si>
    <t>+511835,0</t>
  </si>
  <si>
    <t>+043310,0</t>
  </si>
  <si>
    <t>+504721,0</t>
  </si>
  <si>
    <t>+053223,4</t>
  </si>
  <si>
    <t>Boxtel</t>
  </si>
  <si>
    <t>+513618,3</t>
  </si>
  <si>
    <t>+051916,5</t>
  </si>
  <si>
    <t>Duiven</t>
  </si>
  <si>
    <t>+515825,0</t>
  </si>
  <si>
    <t>+060028,3</t>
  </si>
  <si>
    <t>+512110,0</t>
  </si>
  <si>
    <t>+051610,0</t>
  </si>
  <si>
    <t>Heteren</t>
  </si>
  <si>
    <t>+515720,7</t>
  </si>
  <si>
    <t>+054537,2</t>
  </si>
  <si>
    <t>Reusel</t>
  </si>
  <si>
    <t>+511940,9</t>
  </si>
  <si>
    <t>+050927,5</t>
  </si>
  <si>
    <t>Roermond/Herkenbosch</t>
  </si>
  <si>
    <t>+511031,3</t>
  </si>
  <si>
    <t>+060105,2</t>
  </si>
  <si>
    <t>Roodeschool</t>
  </si>
  <si>
    <t>+532705,0</t>
  </si>
  <si>
    <t>+064758,0</t>
  </si>
  <si>
    <t>Rosmalen</t>
  </si>
  <si>
    <t>+514305,4</t>
  </si>
  <si>
    <t>+052142,7</t>
  </si>
  <si>
    <t>Tilburg</t>
  </si>
  <si>
    <t>+513210,7</t>
  </si>
  <si>
    <t>+050304,9</t>
  </si>
  <si>
    <t>+515628,9</t>
  </si>
  <si>
    <t>+062905,8</t>
  </si>
  <si>
    <t>Wijchen</t>
  </si>
  <si>
    <t>+514746,5</t>
  </si>
  <si>
    <t>+054328,4</t>
  </si>
  <si>
    <t>Zutphen</t>
  </si>
  <si>
    <t>+520900,3</t>
  </si>
  <si>
    <t>+061214,3</t>
  </si>
  <si>
    <t>Holten</t>
  </si>
  <si>
    <t>+521629,7</t>
  </si>
  <si>
    <t>+062341,4</t>
  </si>
  <si>
    <t>+512720,2</t>
  </si>
  <si>
    <t>+054617,1</t>
  </si>
  <si>
    <t>+041651,8</t>
  </si>
  <si>
    <t>Moeskroen/Menen</t>
  </si>
  <si>
    <t>Nanteuil le Haudouin</t>
  </si>
  <si>
    <t>Morlincourt/Noyon</t>
  </si>
  <si>
    <t>+503550,0</t>
  </si>
  <si>
    <t>+041312,0</t>
  </si>
  <si>
    <t>+515349,6</t>
  </si>
  <si>
    <t>+062250,9</t>
  </si>
  <si>
    <t>Ulft (o.v.b.)</t>
  </si>
  <si>
    <t>Varsseveld (o.v.b.)</t>
  </si>
  <si>
    <t>Longitude</t>
  </si>
  <si>
    <t>Losplaats:</t>
  </si>
  <si>
    <t>Latitude</t>
  </si>
  <si>
    <t>Melun</t>
  </si>
  <si>
    <t>Auxerre</t>
  </si>
  <si>
    <t>Heusden/Zolder</t>
  </si>
  <si>
    <t>+510230,0</t>
  </si>
  <si>
    <t>+052003,3</t>
  </si>
  <si>
    <t>+474842,0</t>
  </si>
  <si>
    <t>+033358,0</t>
  </si>
  <si>
    <t>+483626,0</t>
  </si>
  <si>
    <t>+025000,0</t>
  </si>
  <si>
    <t>+510550,8</t>
  </si>
  <si>
    <t>+043025,8</t>
  </si>
  <si>
    <t>+512918,4</t>
  </si>
  <si>
    <t>+044423,0</t>
  </si>
  <si>
    <t>Laon</t>
  </si>
  <si>
    <t>+493635,7</t>
  </si>
  <si>
    <t>+034230,4</t>
  </si>
  <si>
    <t>Bouillon</t>
  </si>
  <si>
    <t>+494844,0</t>
  </si>
  <si>
    <t>+050509,1</t>
  </si>
  <si>
    <t>Momignies</t>
  </si>
  <si>
    <t>+500229,8</t>
  </si>
  <si>
    <t>+040939,4</t>
  </si>
  <si>
    <t>Weert</t>
  </si>
  <si>
    <t>+511447,1</t>
  </si>
  <si>
    <t>+054026,8</t>
  </si>
  <si>
    <t>Heino</t>
  </si>
  <si>
    <t>+522907,7</t>
  </si>
  <si>
    <t>+061027,4</t>
  </si>
  <si>
    <t>+530341,6</t>
  </si>
  <si>
    <t>+063503,8</t>
  </si>
  <si>
    <t>Latitude:</t>
  </si>
  <si>
    <t>Longitude:</t>
  </si>
  <si>
    <t>Vul in het groene uw eigen coördinaten in. Bij het wijzigen het + teken niet weghalen:</t>
  </si>
  <si>
    <t>Losplaatsen met Coördinaten voor Berekenen Afstanden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</si>
</sst>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0.000000"/>
    <numFmt numFmtId="166" formatCode="0.000000000"/>
    <numFmt numFmtId="167" formatCode="0.00000000"/>
    <numFmt numFmtId="168" formatCode="0.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49" fontId="8" fillId="0" borderId="0" xfId="1" applyNumberFormat="1" applyFont="1" applyAlignment="1" applyProtection="1">
      <alignment horizontal="center"/>
      <protection hidden="1"/>
    </xf>
    <xf numFmtId="165" fontId="8" fillId="0" borderId="0" xfId="1" applyNumberFormat="1" applyFont="1" applyProtection="1">
      <protection hidden="1"/>
    </xf>
    <xf numFmtId="49" fontId="8" fillId="2" borderId="10" xfId="0" quotePrefix="1" applyNumberFormat="1" applyFont="1" applyFill="1" applyBorder="1" applyAlignment="1" applyProtection="1">
      <alignment horizontal="center"/>
      <protection locked="0"/>
    </xf>
    <xf numFmtId="49" fontId="8" fillId="2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166" fontId="8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49" fontId="10" fillId="0" borderId="0" xfId="0" quotePrefix="1" applyNumberFormat="1" applyFont="1" applyAlignment="1" applyProtection="1">
      <alignment horizontal="center"/>
      <protection hidden="1"/>
    </xf>
    <xf numFmtId="165" fontId="8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0" borderId="2" xfId="0" applyFont="1" applyBorder="1" applyProtection="1">
      <protection hidden="1"/>
    </xf>
    <xf numFmtId="49" fontId="6" fillId="0" borderId="3" xfId="0" applyNumberFormat="1" applyFont="1" applyBorder="1" applyAlignment="1" applyProtection="1">
      <alignment horizontal="center"/>
      <protection hidden="1"/>
    </xf>
    <xf numFmtId="1" fontId="5" fillId="0" borderId="3" xfId="0" applyNumberFormat="1" applyFont="1" applyBorder="1" applyProtection="1">
      <protection hidden="1"/>
    </xf>
    <xf numFmtId="165" fontId="6" fillId="0" borderId="3" xfId="0" applyNumberFormat="1" applyFont="1" applyBorder="1" applyProtection="1">
      <protection hidden="1"/>
    </xf>
    <xf numFmtId="167" fontId="6" fillId="0" borderId="3" xfId="0" applyNumberFormat="1" applyFont="1" applyBorder="1" applyProtection="1">
      <protection hidden="1"/>
    </xf>
    <xf numFmtId="0" fontId="6" fillId="0" borderId="3" xfId="0" applyFont="1" applyBorder="1" applyProtection="1">
      <protection hidden="1"/>
    </xf>
    <xf numFmtId="2" fontId="6" fillId="0" borderId="3" xfId="0" applyNumberFormat="1" applyFont="1" applyBorder="1" applyProtection="1">
      <protection hidden="1"/>
    </xf>
    <xf numFmtId="168" fontId="5" fillId="0" borderId="4" xfId="0" applyNumberFormat="1" applyFont="1" applyBorder="1" applyAlignment="1" applyProtection="1">
      <alignment horizontal="right"/>
      <protection hidden="1"/>
    </xf>
    <xf numFmtId="168" fontId="5" fillId="0" borderId="0" xfId="0" applyNumberFormat="1" applyFont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165" fontId="6" fillId="0" borderId="1" xfId="0" applyNumberFormat="1" applyFont="1" applyBorder="1" applyProtection="1">
      <protection hidden="1"/>
    </xf>
    <xf numFmtId="167" fontId="6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2" fontId="6" fillId="0" borderId="1" xfId="0" applyNumberFormat="1" applyFont="1" applyBorder="1" applyProtection="1">
      <protection hidden="1"/>
    </xf>
    <xf numFmtId="168" fontId="5" fillId="0" borderId="6" xfId="0" applyNumberFormat="1" applyFont="1" applyBorder="1" applyAlignment="1" applyProtection="1">
      <alignment horizontal="right"/>
      <protection hidden="1"/>
    </xf>
    <xf numFmtId="0" fontId="7" fillId="0" borderId="5" xfId="0" quotePrefix="1" applyFont="1" applyBorder="1" applyProtection="1">
      <protection hidden="1"/>
    </xf>
    <xf numFmtId="0" fontId="7" fillId="0" borderId="7" xfId="0" applyFont="1" applyBorder="1" applyProtection="1">
      <protection hidden="1"/>
    </xf>
    <xf numFmtId="49" fontId="6" fillId="0" borderId="8" xfId="0" applyNumberFormat="1" applyFont="1" applyBorder="1" applyAlignment="1" applyProtection="1">
      <alignment horizontal="center"/>
      <protection hidden="1"/>
    </xf>
    <xf numFmtId="1" fontId="5" fillId="0" borderId="8" xfId="0" applyNumberFormat="1" applyFont="1" applyBorder="1" applyProtection="1">
      <protection hidden="1"/>
    </xf>
    <xf numFmtId="165" fontId="6" fillId="0" borderId="8" xfId="0" applyNumberFormat="1" applyFont="1" applyBorder="1" applyProtection="1">
      <protection hidden="1"/>
    </xf>
    <xf numFmtId="167" fontId="6" fillId="0" borderId="8" xfId="0" applyNumberFormat="1" applyFont="1" applyBorder="1" applyProtection="1">
      <protection hidden="1"/>
    </xf>
    <xf numFmtId="0" fontId="6" fillId="0" borderId="8" xfId="0" applyFont="1" applyBorder="1" applyProtection="1">
      <protection hidden="1"/>
    </xf>
    <xf numFmtId="2" fontId="6" fillId="0" borderId="8" xfId="0" applyNumberFormat="1" applyFont="1" applyBorder="1" applyProtection="1">
      <protection hidden="1"/>
    </xf>
    <xf numFmtId="168" fontId="5" fillId="0" borderId="9" xfId="0" applyNumberFormat="1" applyFont="1" applyBorder="1" applyAlignment="1" applyProtection="1">
      <alignment horizontal="right"/>
      <protection hidden="1"/>
    </xf>
    <xf numFmtId="0" fontId="10" fillId="3" borderId="11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7" fillId="0" borderId="14" xfId="0" applyFont="1" applyBorder="1" applyProtection="1">
      <protection hidden="1"/>
    </xf>
    <xf numFmtId="49" fontId="6" fillId="0" borderId="15" xfId="0" applyNumberFormat="1" applyFont="1" applyBorder="1" applyAlignment="1" applyProtection="1">
      <alignment horizontal="center"/>
      <protection hidden="1"/>
    </xf>
    <xf numFmtId="1" fontId="5" fillId="0" borderId="15" xfId="0" applyNumberFormat="1" applyFont="1" applyBorder="1" applyProtection="1">
      <protection hidden="1"/>
    </xf>
    <xf numFmtId="165" fontId="6" fillId="0" borderId="15" xfId="0" applyNumberFormat="1" applyFont="1" applyBorder="1" applyProtection="1">
      <protection hidden="1"/>
    </xf>
    <xf numFmtId="167" fontId="6" fillId="0" borderId="15" xfId="0" applyNumberFormat="1" applyFont="1" applyBorder="1" applyProtection="1">
      <protection hidden="1"/>
    </xf>
    <xf numFmtId="0" fontId="6" fillId="0" borderId="15" xfId="0" applyFont="1" applyBorder="1" applyProtection="1">
      <protection hidden="1"/>
    </xf>
    <xf numFmtId="2" fontId="6" fillId="0" borderId="15" xfId="0" applyNumberFormat="1" applyFont="1" applyBorder="1" applyProtection="1">
      <protection hidden="1"/>
    </xf>
    <xf numFmtId="168" fontId="5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Protection="1">
      <protection hidden="1"/>
    </xf>
    <xf numFmtId="49" fontId="6" fillId="0" borderId="18" xfId="0" applyNumberFormat="1" applyFont="1" applyBorder="1" applyAlignment="1" applyProtection="1">
      <alignment horizontal="center"/>
      <protection hidden="1"/>
    </xf>
    <xf numFmtId="1" fontId="5" fillId="0" borderId="18" xfId="0" applyNumberFormat="1" applyFont="1" applyBorder="1" applyProtection="1">
      <protection hidden="1"/>
    </xf>
    <xf numFmtId="165" fontId="6" fillId="0" borderId="18" xfId="0" applyNumberFormat="1" applyFont="1" applyBorder="1" applyProtection="1">
      <protection hidden="1"/>
    </xf>
    <xf numFmtId="167" fontId="6" fillId="0" borderId="18" xfId="0" applyNumberFormat="1" applyFont="1" applyBorder="1" applyProtection="1">
      <protection hidden="1"/>
    </xf>
    <xf numFmtId="0" fontId="6" fillId="0" borderId="18" xfId="0" applyFont="1" applyBorder="1" applyProtection="1">
      <protection hidden="1"/>
    </xf>
    <xf numFmtId="2" fontId="6" fillId="0" borderId="18" xfId="0" applyNumberFormat="1" applyFont="1" applyBorder="1" applyProtection="1">
      <protection hidden="1"/>
    </xf>
    <xf numFmtId="168" fontId="5" fillId="0" borderId="19" xfId="0" applyNumberFormat="1" applyFont="1" applyBorder="1" applyAlignment="1" applyProtection="1">
      <alignment horizontal="right"/>
      <protection hidden="1"/>
    </xf>
  </cellXfs>
  <cellStyles count="2">
    <cellStyle name="Komma 2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tabSelected="1" topLeftCell="A16" workbookViewId="0">
      <selection activeCell="S55" sqref="S55"/>
    </sheetView>
  </sheetViews>
  <sheetFormatPr defaultRowHeight="12.75" x14ac:dyDescent="0.2"/>
  <cols>
    <col min="1" max="1" width="20.85546875" style="14" bestFit="1" customWidth="1"/>
    <col min="2" max="2" width="10.5703125" style="15" customWidth="1"/>
    <col min="3" max="3" width="9.28515625" style="15" bestFit="1" customWidth="1"/>
    <col min="4" max="4" width="10" style="18" hidden="1" customWidth="1"/>
    <col min="5" max="5" width="12.42578125" style="14" hidden="1" customWidth="1"/>
    <col min="6" max="6" width="11.42578125" style="14" hidden="1" customWidth="1"/>
    <col min="7" max="7" width="11.85546875" style="14" hidden="1" customWidth="1"/>
    <col min="8" max="8" width="11.5703125" style="14" hidden="1" customWidth="1"/>
    <col min="9" max="14" width="9.140625" style="14" hidden="1" customWidth="1"/>
    <col min="15" max="15" width="8.42578125" style="17" bestFit="1" customWidth="1"/>
    <col min="16" max="16" width="12" style="17" customWidth="1"/>
    <col min="17" max="17" width="10.7109375" style="14" customWidth="1"/>
    <col min="18" max="19" width="9.28515625" style="14" bestFit="1" customWidth="1"/>
    <col min="20" max="23" width="9.140625" style="14" hidden="1" customWidth="1"/>
    <col min="24" max="24" width="11" style="14" hidden="1" customWidth="1"/>
    <col min="25" max="30" width="9.140625" style="14" hidden="1" customWidth="1"/>
    <col min="31" max="31" width="8.42578125" style="14" bestFit="1" customWidth="1"/>
    <col min="32" max="16384" width="9.140625" style="14"/>
  </cols>
  <sheetData>
    <row r="1" spans="1:31" s="5" customFormat="1" ht="16.5" thickBot="1" x14ac:dyDescent="0.3">
      <c r="A1" s="46" t="s">
        <v>312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</row>
    <row r="2" spans="1:31" s="5" customFormat="1" ht="15.75" hidden="1" x14ac:dyDescent="0.25">
      <c r="A2" s="6"/>
      <c r="B2" s="7"/>
      <c r="C2" s="1"/>
      <c r="D2" s="8"/>
      <c r="E2" s="2">
        <v>1.7453292519942779E-2</v>
      </c>
      <c r="F2" s="5">
        <v>6.7394967422767004E-3</v>
      </c>
      <c r="G2" s="9">
        <v>0.99664718933524998</v>
      </c>
      <c r="H2" s="5">
        <v>6378137</v>
      </c>
      <c r="O2" s="10"/>
      <c r="P2" s="10"/>
    </row>
    <row r="3" spans="1:31" s="5" customFormat="1" ht="16.5" thickBot="1" x14ac:dyDescent="0.3">
      <c r="A3" s="6"/>
      <c r="B3" s="7"/>
      <c r="C3" s="1"/>
      <c r="D3" s="8"/>
      <c r="E3" s="2"/>
      <c r="G3" s="9"/>
      <c r="O3" s="10"/>
      <c r="P3" s="10"/>
    </row>
    <row r="4" spans="1:31" s="5" customFormat="1" ht="16.5" thickBot="1" x14ac:dyDescent="0.3">
      <c r="A4" s="46" t="s">
        <v>311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1" s="5" customFormat="1" ht="15.75" x14ac:dyDescent="0.25">
      <c r="A5" s="6"/>
      <c r="B5" s="7"/>
      <c r="C5" s="1"/>
      <c r="D5" s="8"/>
      <c r="E5" s="2"/>
      <c r="G5" s="9"/>
      <c r="O5" s="10"/>
      <c r="P5" s="10"/>
    </row>
    <row r="6" spans="1:31" s="5" customFormat="1" ht="15.75" x14ac:dyDescent="0.25">
      <c r="A6" s="11" t="s">
        <v>309</v>
      </c>
      <c r="B6" s="3" t="s">
        <v>307</v>
      </c>
      <c r="C6" s="12"/>
      <c r="D6" s="8"/>
      <c r="E6" s="13">
        <f>+SIGN(VALUE(B6))*(VALUE(MID(B6,2,2))+VALUE(MID(B6,4,2))/60+VALUE(MID(B6,6,5))/3600)*$E$2</f>
        <v>0.92609885067430586</v>
      </c>
      <c r="O6" s="10"/>
      <c r="P6" s="10"/>
    </row>
    <row r="7" spans="1:31" s="5" customFormat="1" ht="15.75" x14ac:dyDescent="0.25">
      <c r="A7" s="11" t="s">
        <v>310</v>
      </c>
      <c r="B7" s="4" t="s">
        <v>308</v>
      </c>
      <c r="C7" s="12"/>
      <c r="D7" s="8"/>
      <c r="E7" s="13">
        <f>+SIGN(VALUE(B7))*(VALUE(MID(B7,2,2))+VALUE(MID(B7,4,2))/60+VALUE(MID(B7,6,5))/3600)*$E$2</f>
        <v>0.11491926534283878</v>
      </c>
      <c r="O7" s="10"/>
      <c r="P7" s="10"/>
    </row>
    <row r="8" spans="1:31" hidden="1" x14ac:dyDescent="0.2">
      <c r="D8" s="16"/>
    </row>
    <row r="9" spans="1:31" x14ac:dyDescent="0.2">
      <c r="D9" s="16"/>
    </row>
    <row r="10" spans="1:31" s="18" customFormat="1" ht="13.5" thickBot="1" x14ac:dyDescent="0.25">
      <c r="A10" s="18" t="s">
        <v>277</v>
      </c>
      <c r="B10" s="19" t="s">
        <v>278</v>
      </c>
      <c r="C10" s="19" t="s">
        <v>276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 t="s">
        <v>101</v>
      </c>
      <c r="P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2">
      <c r="A11" s="20" t="s">
        <v>107</v>
      </c>
      <c r="B11" s="21" t="s">
        <v>108</v>
      </c>
      <c r="C11" s="21" t="s">
        <v>109</v>
      </c>
      <c r="D11" s="22">
        <f t="shared" ref="D11:D16" si="0">($H$2/J11)*(ATAN(-N11/SQRT(1-N11^2))+2*ATAN(1))</f>
        <v>604781.6394611717</v>
      </c>
      <c r="E11" s="23">
        <f t="shared" ref="E11:E16" si="1">+SIGN(VALUE(B11))*(VALUE(MID(B11,2,2))+VALUE(MID(B11,4,2))/60+VALUE(MID(B11,6,5))/3600)*$E$2</f>
        <v>0.84705676736093394</v>
      </c>
      <c r="F11" s="23">
        <f t="shared" ref="F11:F16" si="2">+SIGN(VALUE(C11))*(VALUE(MID(C11,2,2))+VALUE(MID(C11,4,2))/60+VALUE(MID(C11,6,5))/3600)*$E$2</f>
        <v>3.1958917858739666E-2</v>
      </c>
      <c r="G11" s="23">
        <f t="shared" ref="G11:G16" si="3">($E$6+E11)/2</f>
        <v>0.88657780901761996</v>
      </c>
      <c r="H11" s="24">
        <f t="shared" ref="H11:H16" si="4">F11-$E$7</f>
        <v>-8.2960347484099112E-2</v>
      </c>
      <c r="I11" s="25">
        <f t="shared" ref="I11:I16" si="5">$F$2*COS(G11)^2</f>
        <v>2.6924928449662327E-3</v>
      </c>
      <c r="J11" s="25">
        <f t="shared" ref="J11:J16" si="6">SQRT(1+I11)</f>
        <v>1.0013453414506737</v>
      </c>
      <c r="K11" s="26">
        <f t="shared" ref="K11:K16" si="7">J11*H11</f>
        <v>-8.3071957478331765E-2</v>
      </c>
      <c r="L11" s="25">
        <f>ATAN($G$2*TAN($E$6))</f>
        <v>0.92448492748990807</v>
      </c>
      <c r="M11" s="25">
        <f t="shared" ref="M11:M16" si="8">ATAN($G$2*TAN(E11))</f>
        <v>0.84538995612635381</v>
      </c>
      <c r="N11" s="26">
        <f t="shared" ref="N11:N16" si="9">SIN(L11)*SIN(M11)+COS(L11)*COS(M11)*COS(K11)</f>
        <v>0.99549576563439635</v>
      </c>
      <c r="O11" s="27">
        <f t="shared" ref="O11:O16" si="10">SUM(D11/1000)</f>
        <v>604.78163946117172</v>
      </c>
      <c r="P11" s="28"/>
    </row>
    <row r="12" spans="1:31" x14ac:dyDescent="0.2">
      <c r="A12" s="29" t="s">
        <v>96</v>
      </c>
      <c r="B12" s="30" t="s">
        <v>97</v>
      </c>
      <c r="C12" s="30" t="s">
        <v>98</v>
      </c>
      <c r="D12" s="31">
        <f t="shared" si="0"/>
        <v>1079910.3426008152</v>
      </c>
      <c r="E12" s="32">
        <f t="shared" si="1"/>
        <v>0.77095556383717234</v>
      </c>
      <c r="F12" s="32">
        <f t="shared" si="2"/>
        <v>1.1446451010995807E-2</v>
      </c>
      <c r="G12" s="32">
        <f t="shared" si="3"/>
        <v>0.84852720725573905</v>
      </c>
      <c r="H12" s="33">
        <f t="shared" si="4"/>
        <v>-0.10347281433184297</v>
      </c>
      <c r="I12" s="34">
        <f t="shared" si="5"/>
        <v>2.9454198634630739E-3</v>
      </c>
      <c r="J12" s="34">
        <f t="shared" si="6"/>
        <v>1.0014716270885875</v>
      </c>
      <c r="K12" s="35">
        <f t="shared" si="7"/>
        <v>-0.1036250877283461</v>
      </c>
      <c r="L12" s="34">
        <f>ATAN($G$2*TAN($E$6))</f>
        <v>0.92448492748990807</v>
      </c>
      <c r="M12" s="34">
        <f t="shared" si="8"/>
        <v>0.76927712691164685</v>
      </c>
      <c r="N12" s="35">
        <f t="shared" si="9"/>
        <v>0.98565851225389223</v>
      </c>
      <c r="O12" s="36">
        <f t="shared" si="10"/>
        <v>1079.9103426008153</v>
      </c>
      <c r="P12" s="28"/>
    </row>
    <row r="13" spans="1:31" x14ac:dyDescent="0.2">
      <c r="A13" s="29" t="s">
        <v>66</v>
      </c>
      <c r="B13" s="30" t="s">
        <v>51</v>
      </c>
      <c r="C13" s="30" t="s">
        <v>52</v>
      </c>
      <c r="D13" s="31">
        <f t="shared" si="0"/>
        <v>1065820.1017657644</v>
      </c>
      <c r="E13" s="32">
        <f t="shared" si="1"/>
        <v>0.76671344412746401</v>
      </c>
      <c r="F13" s="32">
        <f t="shared" si="2"/>
        <v>3.8082114651152923E-2</v>
      </c>
      <c r="G13" s="32">
        <f t="shared" si="3"/>
        <v>0.84640614740088493</v>
      </c>
      <c r="H13" s="33">
        <f t="shared" si="4"/>
        <v>-7.6837150691685854E-2</v>
      </c>
      <c r="I13" s="34">
        <f t="shared" si="5"/>
        <v>2.9596047281456091E-3</v>
      </c>
      <c r="J13" s="34">
        <f t="shared" si="6"/>
        <v>1.0014787090738104</v>
      </c>
      <c r="K13" s="35">
        <f t="shared" si="7"/>
        <v>-7.6950770483619382E-2</v>
      </c>
      <c r="L13" s="34">
        <f>ATAN($G$2*TAN($E$6))</f>
        <v>0.92448492748990807</v>
      </c>
      <c r="M13" s="34">
        <f t="shared" si="8"/>
        <v>0.7650355029429311</v>
      </c>
      <c r="N13" s="35">
        <f t="shared" si="9"/>
        <v>0.98602924951877646</v>
      </c>
      <c r="O13" s="36">
        <f t="shared" si="10"/>
        <v>1065.8201017657643</v>
      </c>
      <c r="P13" s="28"/>
    </row>
    <row r="14" spans="1:31" x14ac:dyDescent="0.2">
      <c r="A14" s="29" t="s">
        <v>110</v>
      </c>
      <c r="B14" s="30" t="s">
        <v>111</v>
      </c>
      <c r="C14" s="30" t="s">
        <v>112</v>
      </c>
      <c r="D14" s="31">
        <f t="shared" si="0"/>
        <v>806234.23044633702</v>
      </c>
      <c r="E14" s="32">
        <f t="shared" si="1"/>
        <v>0.81312465782007859</v>
      </c>
      <c r="F14" s="32">
        <f t="shared" si="2"/>
        <v>2.6640511776968211E-2</v>
      </c>
      <c r="G14" s="32">
        <f t="shared" si="3"/>
        <v>0.86961175424719217</v>
      </c>
      <c r="H14" s="33">
        <f t="shared" si="4"/>
        <v>-8.827875356587056E-2</v>
      </c>
      <c r="I14" s="34">
        <f t="shared" si="5"/>
        <v>2.8048707300810261E-3</v>
      </c>
      <c r="J14" s="34">
        <f t="shared" si="6"/>
        <v>1.0014014533293234</v>
      </c>
      <c r="K14" s="35">
        <f t="shared" si="7"/>
        <v>-8.8402472118963973E-2</v>
      </c>
      <c r="L14" s="34">
        <f>ATAN($G$2*TAN($E$6))</f>
        <v>0.92448492748990807</v>
      </c>
      <c r="M14" s="34">
        <f t="shared" si="8"/>
        <v>0.81144786411408154</v>
      </c>
      <c r="N14" s="35">
        <f t="shared" si="9"/>
        <v>0.99199905584158321</v>
      </c>
      <c r="O14" s="36">
        <f t="shared" si="10"/>
        <v>806.23423044633705</v>
      </c>
      <c r="P14" s="28"/>
    </row>
    <row r="15" spans="1:31" x14ac:dyDescent="0.2">
      <c r="A15" s="29" t="s">
        <v>67</v>
      </c>
      <c r="B15" s="30" t="s">
        <v>0</v>
      </c>
      <c r="C15" s="30" t="s">
        <v>1</v>
      </c>
      <c r="D15" s="31">
        <f t="shared" si="0"/>
        <v>404118.22336007899</v>
      </c>
      <c r="E15" s="32">
        <f t="shared" si="1"/>
        <v>0.87785698052182193</v>
      </c>
      <c r="F15" s="32">
        <f t="shared" si="2"/>
        <v>4.8718926814695827E-2</v>
      </c>
      <c r="G15" s="32">
        <f t="shared" si="3"/>
        <v>0.90197791559806384</v>
      </c>
      <c r="H15" s="33">
        <f t="shared" si="4"/>
        <v>-6.6200338528142944E-2</v>
      </c>
      <c r="I15" s="34">
        <f t="shared" si="5"/>
        <v>2.5911589662927824E-3</v>
      </c>
      <c r="J15" s="34">
        <f t="shared" si="6"/>
        <v>1.0012947413056221</v>
      </c>
      <c r="K15" s="35">
        <f t="shared" si="7"/>
        <v>-6.6286050840881502E-2</v>
      </c>
      <c r="L15" s="34">
        <f>ATAN($G$2*TAN($E$6))</f>
        <v>0.92448492748990807</v>
      </c>
      <c r="M15" s="34">
        <f t="shared" si="8"/>
        <v>0.87620588021649615</v>
      </c>
      <c r="N15" s="35">
        <f t="shared" si="9"/>
        <v>0.99798823435318673</v>
      </c>
      <c r="O15" s="36">
        <f t="shared" si="10"/>
        <v>404.11822336007901</v>
      </c>
      <c r="P15" s="28"/>
    </row>
    <row r="16" spans="1:31" x14ac:dyDescent="0.2">
      <c r="A16" s="29" t="s">
        <v>187</v>
      </c>
      <c r="B16" s="30" t="s">
        <v>188</v>
      </c>
      <c r="C16" s="30" t="s">
        <v>266</v>
      </c>
      <c r="D16" s="31">
        <f t="shared" si="0"/>
        <v>289655.38125219214</v>
      </c>
      <c r="E16" s="32">
        <f t="shared" si="1"/>
        <v>0.8880414615208897</v>
      </c>
      <c r="F16" s="32">
        <f t="shared" si="2"/>
        <v>7.471851490523726E-2</v>
      </c>
      <c r="G16" s="32">
        <f t="shared" si="3"/>
        <v>0.90707015609759778</v>
      </c>
      <c r="H16" s="33">
        <f t="shared" si="4"/>
        <v>-4.0200750437601518E-2</v>
      </c>
      <c r="I16" s="34">
        <f t="shared" si="5"/>
        <v>2.5578094172938777E-3</v>
      </c>
      <c r="J16" s="34">
        <f t="shared" si="6"/>
        <v>1.0012780879542376</v>
      </c>
      <c r="K16" s="35">
        <f t="shared" si="7"/>
        <v>-4.0252130532487128E-2</v>
      </c>
      <c r="L16" s="34">
        <f>ATAN($G$2*TAN($E$6))</f>
        <v>0.92448492748990807</v>
      </c>
      <c r="M16" s="34">
        <f t="shared" si="8"/>
        <v>0.88639693894529148</v>
      </c>
      <c r="N16" s="35">
        <f t="shared" si="9"/>
        <v>0.99896633428709602</v>
      </c>
      <c r="O16" s="36">
        <f t="shared" si="10"/>
        <v>289.65538125219211</v>
      </c>
      <c r="P16" s="28"/>
    </row>
    <row r="17" spans="1:16" x14ac:dyDescent="0.2">
      <c r="A17" s="29" t="s">
        <v>280</v>
      </c>
      <c r="B17" s="30" t="s">
        <v>284</v>
      </c>
      <c r="C17" s="30" t="s">
        <v>285</v>
      </c>
      <c r="D17" s="31">
        <f t="shared" ref="D17:D81" si="11">($H$2/J17)*(ATAN(-N17/SQRT(1-N17^2))+2*ATAN(1))</f>
        <v>621963.0552971639</v>
      </c>
      <c r="E17" s="32">
        <f t="shared" ref="E17:E81" si="12">+SIGN(VALUE(B17))*(VALUE(MID(B17,2,2))+VALUE(MID(B17,4,2))/60+VALUE(MID(B17,6,5))/3600)*$E$2</f>
        <v>0.83447100419933073</v>
      </c>
      <c r="F17" s="32">
        <f t="shared" ref="F17:F81" si="13">+SIGN(VALUE(C17))*(VALUE(MID(C17,2,2))+VALUE(MID(C17,4,2))/60+VALUE(MID(C17,6,5))/3600)*$E$2</f>
        <v>6.2240380380840378E-2</v>
      </c>
      <c r="G17" s="32">
        <f t="shared" ref="G17:G81" si="14">($E$6+E17)/2</f>
        <v>0.8802849274368183</v>
      </c>
      <c r="H17" s="33">
        <f t="shared" ref="H17:H81" si="15">F17-$E$7</f>
        <v>-5.26788849619984E-2</v>
      </c>
      <c r="I17" s="34">
        <f t="shared" ref="I17:I81" si="16">$F$2*COS(G17)^2</f>
        <v>2.7340908535892381E-3</v>
      </c>
      <c r="J17" s="34">
        <f t="shared" ref="J17:J81" si="17">SQRT(1+I17)</f>
        <v>1.001366112295393</v>
      </c>
      <c r="K17" s="35">
        <f t="shared" ref="K17:K81" si="18">J17*H17</f>
        <v>-5.2750850234452577E-2</v>
      </c>
      <c r="L17" s="34">
        <f>ATAN($G$2*TAN($E$6))</f>
        <v>0.92448492748990807</v>
      </c>
      <c r="M17" s="34">
        <f t="shared" ref="M17:M81" si="19">ATAN($G$2*TAN(E17))</f>
        <v>0.83279959146661886</v>
      </c>
      <c r="N17" s="35">
        <f t="shared" ref="N17:N81" si="20">SIN(L17)*SIN(M17)+COS(L17)*COS(M17)*COS(K17)</f>
        <v>0.9952362149359304</v>
      </c>
      <c r="O17" s="36">
        <f t="shared" ref="O17:O81" si="21">SUM(D17/1000)</f>
        <v>621.96305529716392</v>
      </c>
      <c r="P17" s="28"/>
    </row>
    <row r="18" spans="1:16" x14ac:dyDescent="0.2">
      <c r="A18" s="29" t="s">
        <v>65</v>
      </c>
      <c r="B18" s="30" t="s">
        <v>23</v>
      </c>
      <c r="C18" s="30" t="s">
        <v>24</v>
      </c>
      <c r="D18" s="31">
        <f t="shared" si="11"/>
        <v>1343076.6410188936</v>
      </c>
      <c r="E18" s="32">
        <f t="shared" si="12"/>
        <v>0.72184393794077784</v>
      </c>
      <c r="F18" s="32">
        <f t="shared" si="13"/>
        <v>3.751973078106588E-2</v>
      </c>
      <c r="G18" s="32">
        <f t="shared" si="14"/>
        <v>0.82397139430754185</v>
      </c>
      <c r="H18" s="33">
        <f t="shared" si="15"/>
        <v>-7.7399534561772898E-2</v>
      </c>
      <c r="I18" s="34">
        <f t="shared" si="16"/>
        <v>3.1100419964607672E-3</v>
      </c>
      <c r="J18" s="34">
        <f t="shared" si="17"/>
        <v>1.0015538138295219</v>
      </c>
      <c r="K18" s="35">
        <f t="shared" si="18"/>
        <v>-7.7519799028973546E-2</v>
      </c>
      <c r="L18" s="34">
        <f>ATAN($G$2*TAN($E$6))</f>
        <v>0.92448492748990807</v>
      </c>
      <c r="M18" s="34">
        <f t="shared" si="19"/>
        <v>0.7201786205452646</v>
      </c>
      <c r="N18" s="35">
        <f t="shared" si="20"/>
        <v>0.97784243083222488</v>
      </c>
      <c r="O18" s="36">
        <f t="shared" si="21"/>
        <v>1343.0766410188935</v>
      </c>
      <c r="P18" s="28"/>
    </row>
    <row r="19" spans="1:16" x14ac:dyDescent="0.2">
      <c r="A19" s="29" t="s">
        <v>46</v>
      </c>
      <c r="B19" s="30" t="s">
        <v>47</v>
      </c>
      <c r="C19" s="30" t="s">
        <v>48</v>
      </c>
      <c r="D19" s="31">
        <f t="shared" si="11"/>
        <v>1015329.4417349825</v>
      </c>
      <c r="E19" s="32">
        <f t="shared" si="12"/>
        <v>0.78272684001451165</v>
      </c>
      <c r="F19" s="32">
        <f t="shared" si="13"/>
        <v>8.8430015434376747E-3</v>
      </c>
      <c r="G19" s="32">
        <f t="shared" si="14"/>
        <v>0.85441284534440876</v>
      </c>
      <c r="H19" s="33">
        <f t="shared" si="15"/>
        <v>-0.1060762637994011</v>
      </c>
      <c r="I19" s="34">
        <f t="shared" si="16"/>
        <v>2.9060996733075899E-3</v>
      </c>
      <c r="J19" s="34">
        <f t="shared" si="17"/>
        <v>1.0014519956909107</v>
      </c>
      <c r="K19" s="35">
        <f t="shared" si="18"/>
        <v>-0.10623028607734575</v>
      </c>
      <c r="L19" s="34">
        <f>ATAN($G$2*TAN($E$6))</f>
        <v>0.92448492748990807</v>
      </c>
      <c r="M19" s="34">
        <f t="shared" si="19"/>
        <v>0.78104766023670213</v>
      </c>
      <c r="N19" s="35">
        <f t="shared" si="20"/>
        <v>0.98731949462095292</v>
      </c>
      <c r="O19" s="36">
        <f t="shared" si="21"/>
        <v>1015.3294417349825</v>
      </c>
      <c r="P19" s="28"/>
    </row>
    <row r="20" spans="1:16" x14ac:dyDescent="0.2">
      <c r="A20" s="29" t="s">
        <v>69</v>
      </c>
      <c r="B20" s="30" t="s">
        <v>2</v>
      </c>
      <c r="C20" s="30" t="s">
        <v>3</v>
      </c>
      <c r="D20" s="31">
        <f t="shared" si="11"/>
        <v>714576.30487951939</v>
      </c>
      <c r="E20" s="32">
        <f t="shared" si="12"/>
        <v>0.83039856927801081</v>
      </c>
      <c r="F20" s="32">
        <f t="shared" si="13"/>
        <v>2.3474678439323035E-2</v>
      </c>
      <c r="G20" s="32">
        <f t="shared" si="14"/>
        <v>0.87824870997615834</v>
      </c>
      <c r="H20" s="33">
        <f t="shared" si="15"/>
        <v>-9.1444586903515743E-2</v>
      </c>
      <c r="I20" s="34">
        <f t="shared" si="16"/>
        <v>2.7475727976457856E-3</v>
      </c>
      <c r="J20" s="34">
        <f t="shared" si="17"/>
        <v>1.0013728440484322</v>
      </c>
      <c r="K20" s="35">
        <f t="shared" si="18"/>
        <v>-9.157012606040757E-2</v>
      </c>
      <c r="L20" s="34">
        <f>ATAN($G$2*TAN($E$6))</f>
        <v>0.92448492748990807</v>
      </c>
      <c r="M20" s="34">
        <f t="shared" si="19"/>
        <v>0.82872589437488076</v>
      </c>
      <c r="N20" s="35">
        <f t="shared" si="20"/>
        <v>0.99371340338353009</v>
      </c>
      <c r="O20" s="36">
        <f t="shared" si="21"/>
        <v>714.5763048795194</v>
      </c>
      <c r="P20" s="28"/>
    </row>
    <row r="21" spans="1:16" x14ac:dyDescent="0.2">
      <c r="A21" s="29" t="s">
        <v>295</v>
      </c>
      <c r="B21" s="30" t="s">
        <v>296</v>
      </c>
      <c r="C21" s="30" t="s">
        <v>297</v>
      </c>
      <c r="D21" s="31">
        <f t="shared" si="11"/>
        <v>376205.20144766843</v>
      </c>
      <c r="E21" s="32">
        <f t="shared" si="12"/>
        <v>0.8693872855128385</v>
      </c>
      <c r="F21" s="32">
        <f t="shared" si="13"/>
        <v>8.8765021688023416E-2</v>
      </c>
      <c r="G21" s="32">
        <f t="shared" si="14"/>
        <v>0.89774306809357218</v>
      </c>
      <c r="H21" s="33">
        <f t="shared" si="15"/>
        <v>-2.6154243654815362E-2</v>
      </c>
      <c r="I21" s="34">
        <f t="shared" si="16"/>
        <v>2.6189550243822819E-3</v>
      </c>
      <c r="J21" s="34">
        <f t="shared" si="17"/>
        <v>1.0013086212673805</v>
      </c>
      <c r="K21" s="35">
        <f t="shared" si="18"/>
        <v>-2.6188469654294305E-2</v>
      </c>
      <c r="L21" s="34">
        <f>ATAN($G$2*TAN($E$6))</f>
        <v>0.92448492748990807</v>
      </c>
      <c r="M21" s="34">
        <f t="shared" si="19"/>
        <v>0.8677312370744249</v>
      </c>
      <c r="N21" s="35">
        <f t="shared" si="20"/>
        <v>0.99825642121872771</v>
      </c>
      <c r="O21" s="36">
        <f t="shared" si="21"/>
        <v>376.2052014476684</v>
      </c>
      <c r="P21" s="28"/>
    </row>
    <row r="22" spans="1:16" x14ac:dyDescent="0.2">
      <c r="A22" s="29" t="s">
        <v>70</v>
      </c>
      <c r="B22" s="30" t="s">
        <v>4</v>
      </c>
      <c r="C22" s="30" t="s">
        <v>5</v>
      </c>
      <c r="D22" s="31">
        <f t="shared" si="11"/>
        <v>727874.03297205607</v>
      </c>
      <c r="E22" s="32">
        <f t="shared" si="12"/>
        <v>0.82199190004757183</v>
      </c>
      <c r="F22" s="32">
        <f t="shared" si="13"/>
        <v>4.1747306080340905E-2</v>
      </c>
      <c r="G22" s="32">
        <f t="shared" si="14"/>
        <v>0.87404537536093885</v>
      </c>
      <c r="H22" s="33">
        <f t="shared" si="15"/>
        <v>-7.3171959262497865E-2</v>
      </c>
      <c r="I22" s="34">
        <f t="shared" si="16"/>
        <v>2.7754357665467177E-3</v>
      </c>
      <c r="J22" s="34">
        <f t="shared" si="17"/>
        <v>1.0013867563367047</v>
      </c>
      <c r="K22" s="35">
        <f t="shared" si="18"/>
        <v>-7.3273430940674233E-2</v>
      </c>
      <c r="L22" s="34">
        <f>ATAN($G$2*TAN($E$6))</f>
        <v>0.92448492748990807</v>
      </c>
      <c r="M22" s="34">
        <f t="shared" si="19"/>
        <v>0.82031697085191058</v>
      </c>
      <c r="N22" s="35">
        <f t="shared" si="20"/>
        <v>0.99347732463902583</v>
      </c>
      <c r="O22" s="36">
        <f t="shared" si="21"/>
        <v>727.87403297205606</v>
      </c>
      <c r="P22" s="28"/>
    </row>
    <row r="23" spans="1:16" x14ac:dyDescent="0.2">
      <c r="A23" s="29" t="s">
        <v>227</v>
      </c>
      <c r="B23" s="30" t="s">
        <v>228</v>
      </c>
      <c r="C23" s="30" t="s">
        <v>229</v>
      </c>
      <c r="D23" s="31">
        <f t="shared" si="11"/>
        <v>183513.02723749159</v>
      </c>
      <c r="E23" s="32">
        <f t="shared" si="12"/>
        <v>0.90067861493269041</v>
      </c>
      <c r="F23" s="32">
        <f t="shared" si="13"/>
        <v>9.2873332821745508E-2</v>
      </c>
      <c r="G23" s="32">
        <f t="shared" si="14"/>
        <v>0.91338873280349819</v>
      </c>
      <c r="H23" s="33">
        <f t="shared" si="15"/>
        <v>-2.204593252109327E-2</v>
      </c>
      <c r="I23" s="34">
        <f t="shared" si="16"/>
        <v>2.5165459463037236E-3</v>
      </c>
      <c r="J23" s="34">
        <f t="shared" si="17"/>
        <v>1.0012574823422313</v>
      </c>
      <c r="K23" s="35">
        <f t="shared" si="18"/>
        <v>-2.2073654891956569E-2</v>
      </c>
      <c r="L23" s="34">
        <f>ATAN($G$2*TAN($E$6))</f>
        <v>0.92448492748990807</v>
      </c>
      <c r="M23" s="34">
        <f t="shared" si="19"/>
        <v>0.89904320333940102</v>
      </c>
      <c r="N23" s="35">
        <f t="shared" si="20"/>
        <v>0.99958506733137931</v>
      </c>
      <c r="O23" s="36">
        <f t="shared" si="21"/>
        <v>183.5130272374916</v>
      </c>
      <c r="P23" s="28"/>
    </row>
    <row r="24" spans="1:16" x14ac:dyDescent="0.2">
      <c r="A24" s="29" t="s">
        <v>113</v>
      </c>
      <c r="B24" s="30" t="s">
        <v>114</v>
      </c>
      <c r="C24" s="30" t="s">
        <v>115</v>
      </c>
      <c r="D24" s="31">
        <f t="shared" si="11"/>
        <v>502787.79321934807</v>
      </c>
      <c r="E24" s="32">
        <f t="shared" si="12"/>
        <v>0.86163996288870837</v>
      </c>
      <c r="F24" s="32">
        <f t="shared" si="13"/>
        <v>4.2455134054760806E-2</v>
      </c>
      <c r="G24" s="32">
        <f t="shared" si="14"/>
        <v>0.89386940678150717</v>
      </c>
      <c r="H24" s="33">
        <f t="shared" si="15"/>
        <v>-7.2464131288077965E-2</v>
      </c>
      <c r="I24" s="34">
        <f t="shared" si="16"/>
        <v>2.644427596304877E-3</v>
      </c>
      <c r="J24" s="34">
        <f t="shared" si="17"/>
        <v>1.0013213408273614</v>
      </c>
      <c r="K24" s="35">
        <f t="shared" si="18"/>
        <v>-7.2559881103268178E-2</v>
      </c>
      <c r="L24" s="34">
        <f>ATAN($G$2*TAN($E$6))</f>
        <v>0.92448492748990807</v>
      </c>
      <c r="M24" s="34">
        <f t="shared" si="19"/>
        <v>0.85997980477134273</v>
      </c>
      <c r="N24" s="35">
        <f t="shared" si="20"/>
        <v>0.99688632551183431</v>
      </c>
      <c r="O24" s="36">
        <f t="shared" si="21"/>
        <v>502.78779321934809</v>
      </c>
      <c r="P24" s="28"/>
    </row>
    <row r="25" spans="1:16" x14ac:dyDescent="0.2">
      <c r="A25" s="29" t="s">
        <v>71</v>
      </c>
      <c r="B25" s="30" t="s">
        <v>6</v>
      </c>
      <c r="C25" s="30" t="s">
        <v>7</v>
      </c>
      <c r="D25" s="31">
        <f t="shared" si="11"/>
        <v>955241.20192854106</v>
      </c>
      <c r="E25" s="32">
        <f t="shared" si="12"/>
        <v>0.7879579796336833</v>
      </c>
      <c r="F25" s="32">
        <f t="shared" si="13"/>
        <v>2.585511361357079E-2</v>
      </c>
      <c r="G25" s="32">
        <f t="shared" si="14"/>
        <v>0.85702841515399464</v>
      </c>
      <c r="H25" s="33">
        <f t="shared" si="15"/>
        <v>-8.9064151729267987E-2</v>
      </c>
      <c r="I25" s="34">
        <f t="shared" si="16"/>
        <v>2.8886461277860143E-3</v>
      </c>
      <c r="J25" s="34">
        <f t="shared" si="17"/>
        <v>1.0014432815331011</v>
      </c>
      <c r="K25" s="35">
        <f t="shared" si="18"/>
        <v>-8.919269637472016E-2</v>
      </c>
      <c r="L25" s="34">
        <f>ATAN($G$2*TAN($E$6))</f>
        <v>0.92448492748990807</v>
      </c>
      <c r="M25" s="34">
        <f t="shared" si="19"/>
        <v>0.78627876839617383</v>
      </c>
      <c r="N25" s="35">
        <f t="shared" si="20"/>
        <v>0.98877343639373427</v>
      </c>
      <c r="O25" s="36">
        <f t="shared" si="21"/>
        <v>955.24120192854105</v>
      </c>
      <c r="P25" s="28"/>
    </row>
    <row r="26" spans="1:16" x14ac:dyDescent="0.2">
      <c r="A26" s="29" t="s">
        <v>94</v>
      </c>
      <c r="B26" s="30" t="s">
        <v>85</v>
      </c>
      <c r="C26" s="30" t="s">
        <v>86</v>
      </c>
      <c r="D26" s="31">
        <f t="shared" si="11"/>
        <v>1057971.7572961799</v>
      </c>
      <c r="E26" s="32">
        <f t="shared" si="12"/>
        <v>0.77060164984996238</v>
      </c>
      <c r="F26" s="32">
        <f t="shared" si="13"/>
        <v>2.6630815503346023E-2</v>
      </c>
      <c r="G26" s="32">
        <f t="shared" si="14"/>
        <v>0.84835025026213406</v>
      </c>
      <c r="H26" s="33">
        <f t="shared" si="15"/>
        <v>-8.8288449839492758E-2</v>
      </c>
      <c r="I26" s="34">
        <f t="shared" si="16"/>
        <v>2.9466029980264831E-3</v>
      </c>
      <c r="J26" s="34">
        <f t="shared" si="17"/>
        <v>1.0014722177864079</v>
      </c>
      <c r="K26" s="35">
        <f t="shared" si="18"/>
        <v>-8.841842966568085E-2</v>
      </c>
      <c r="L26" s="34">
        <f>ATAN($G$2*TAN($E$6))</f>
        <v>0.92448492748990807</v>
      </c>
      <c r="M26" s="34">
        <f t="shared" si="19"/>
        <v>0.7689232496652787</v>
      </c>
      <c r="N26" s="35">
        <f t="shared" si="20"/>
        <v>0.98623395029028837</v>
      </c>
      <c r="O26" s="36">
        <f t="shared" si="21"/>
        <v>1057.9717572961799</v>
      </c>
      <c r="P26" s="28"/>
    </row>
    <row r="27" spans="1:16" x14ac:dyDescent="0.2">
      <c r="A27" s="29" t="s">
        <v>72</v>
      </c>
      <c r="B27" s="30" t="s">
        <v>83</v>
      </c>
      <c r="C27" s="30" t="s">
        <v>84</v>
      </c>
      <c r="D27" s="31">
        <f t="shared" si="11"/>
        <v>483269.81446948816</v>
      </c>
      <c r="E27" s="32">
        <f t="shared" si="12"/>
        <v>0.8542514023885992</v>
      </c>
      <c r="F27" s="32">
        <f t="shared" si="13"/>
        <v>7.6493902605460309E-2</v>
      </c>
      <c r="G27" s="32">
        <f t="shared" si="14"/>
        <v>0.89017512653145259</v>
      </c>
      <c r="H27" s="33">
        <f t="shared" si="15"/>
        <v>-3.8425362737378468E-2</v>
      </c>
      <c r="I27" s="34">
        <f t="shared" si="16"/>
        <v>2.6687611662879938E-3</v>
      </c>
      <c r="J27" s="34">
        <f t="shared" si="17"/>
        <v>1.0013334914833758</v>
      </c>
      <c r="K27" s="35">
        <f t="shared" si="18"/>
        <v>-3.8476602631334386E-2</v>
      </c>
      <c r="L27" s="34">
        <f>ATAN($G$2*TAN($E$6))</f>
        <v>0.92448492748990807</v>
      </c>
      <c r="M27" s="34">
        <f t="shared" si="19"/>
        <v>0.85258769648303889</v>
      </c>
      <c r="N27" s="35">
        <f t="shared" si="20"/>
        <v>0.9971231925111963</v>
      </c>
      <c r="O27" s="36">
        <f t="shared" si="21"/>
        <v>483.26981446948815</v>
      </c>
      <c r="P27" s="28"/>
    </row>
    <row r="28" spans="1:16" x14ac:dyDescent="0.2">
      <c r="A28" s="29" t="s">
        <v>57</v>
      </c>
      <c r="B28" s="30" t="s">
        <v>58</v>
      </c>
      <c r="C28" s="30" t="s">
        <v>59</v>
      </c>
      <c r="D28" s="31">
        <f t="shared" si="11"/>
        <v>390184.46172674204</v>
      </c>
      <c r="E28" s="32">
        <f t="shared" si="12"/>
        <v>0.86849038020278591</v>
      </c>
      <c r="F28" s="32">
        <f t="shared" si="13"/>
        <v>8.1812308687231772E-2</v>
      </c>
      <c r="G28" s="32">
        <f t="shared" si="14"/>
        <v>0.89729461543854594</v>
      </c>
      <c r="H28" s="33">
        <f t="shared" si="15"/>
        <v>-3.3106956655607006E-2</v>
      </c>
      <c r="I28" s="34">
        <f t="shared" si="16"/>
        <v>2.6219016992900823E-3</v>
      </c>
      <c r="J28" s="34">
        <f t="shared" si="17"/>
        <v>1.0013100926782323</v>
      </c>
      <c r="K28" s="35">
        <f t="shared" si="18"/>
        <v>-3.3150329837120074E-2</v>
      </c>
      <c r="L28" s="34">
        <f>ATAN($G$2*TAN($E$6))</f>
        <v>0.92448492748990807</v>
      </c>
      <c r="M28" s="34">
        <f t="shared" si="19"/>
        <v>0.86683383560225524</v>
      </c>
      <c r="N28" s="35">
        <f t="shared" si="20"/>
        <v>0.9981244716044948</v>
      </c>
      <c r="O28" s="36">
        <f t="shared" si="21"/>
        <v>390.18446172674203</v>
      </c>
      <c r="P28" s="28"/>
    </row>
    <row r="29" spans="1:16" x14ac:dyDescent="0.2">
      <c r="A29" s="29" t="s">
        <v>116</v>
      </c>
      <c r="B29" s="30" t="s">
        <v>117</v>
      </c>
      <c r="C29" s="30" t="s">
        <v>118</v>
      </c>
      <c r="D29" s="31">
        <f t="shared" si="11"/>
        <v>666199.71494168509</v>
      </c>
      <c r="E29" s="32">
        <f t="shared" si="12"/>
        <v>0.83915915249565998</v>
      </c>
      <c r="F29" s="32">
        <f t="shared" si="13"/>
        <v>2.3629818817278086E-2</v>
      </c>
      <c r="G29" s="32">
        <f t="shared" si="14"/>
        <v>0.88262900158498292</v>
      </c>
      <c r="H29" s="33">
        <f t="shared" si="15"/>
        <v>-9.1289446525560689E-2</v>
      </c>
      <c r="I29" s="34">
        <f t="shared" si="16"/>
        <v>2.718583635434332E-3</v>
      </c>
      <c r="J29" s="34">
        <f t="shared" si="17"/>
        <v>1.0013583692342289</v>
      </c>
      <c r="K29" s="35">
        <f t="shared" si="18"/>
        <v>-9.1413451301130794E-2</v>
      </c>
      <c r="L29" s="34">
        <f>ATAN($G$2*TAN($E$6))</f>
        <v>0.92448492748990807</v>
      </c>
      <c r="M29" s="34">
        <f t="shared" si="19"/>
        <v>0.83748933011510751</v>
      </c>
      <c r="N29" s="35">
        <f t="shared" si="20"/>
        <v>0.99453519947608127</v>
      </c>
      <c r="O29" s="36">
        <f t="shared" si="21"/>
        <v>666.1997149416851</v>
      </c>
      <c r="P29" s="28"/>
    </row>
    <row r="30" spans="1:16" x14ac:dyDescent="0.2">
      <c r="A30" s="29" t="s">
        <v>73</v>
      </c>
      <c r="B30" s="30" t="s">
        <v>8</v>
      </c>
      <c r="C30" s="30" t="s">
        <v>9</v>
      </c>
      <c r="D30" s="31">
        <f t="shared" si="11"/>
        <v>777269.46264198283</v>
      </c>
      <c r="E30" s="32">
        <f t="shared" si="12"/>
        <v>0.81719224460458761</v>
      </c>
      <c r="F30" s="32">
        <f t="shared" si="13"/>
        <v>2.9602723368547391E-2</v>
      </c>
      <c r="G30" s="32">
        <f t="shared" si="14"/>
        <v>0.87164554763944668</v>
      </c>
      <c r="H30" s="33">
        <f t="shared" si="15"/>
        <v>-8.5316541974291393E-2</v>
      </c>
      <c r="I30" s="34">
        <f t="shared" si="16"/>
        <v>2.7913626517690536E-3</v>
      </c>
      <c r="J30" s="34">
        <f t="shared" si="17"/>
        <v>1.0013947087196782</v>
      </c>
      <c r="K30" s="35">
        <f t="shared" si="18"/>
        <v>-8.5435533699315724E-2</v>
      </c>
      <c r="L30" s="34">
        <f>ATAN($G$2*TAN($E$6))</f>
        <v>0.92448492748990807</v>
      </c>
      <c r="M30" s="34">
        <f t="shared" si="19"/>
        <v>0.81551624072841156</v>
      </c>
      <c r="N30" s="35">
        <f t="shared" si="20"/>
        <v>0.99256301217826493</v>
      </c>
      <c r="O30" s="36">
        <f t="shared" si="21"/>
        <v>777.26946264198284</v>
      </c>
      <c r="P30" s="28"/>
    </row>
    <row r="31" spans="1:16" x14ac:dyDescent="0.2">
      <c r="A31" s="29" t="s">
        <v>29</v>
      </c>
      <c r="B31" s="30" t="s">
        <v>30</v>
      </c>
      <c r="C31" s="30" t="s">
        <v>31</v>
      </c>
      <c r="D31" s="31">
        <f t="shared" si="11"/>
        <v>369765.88253242307</v>
      </c>
      <c r="E31" s="32">
        <f t="shared" si="12"/>
        <v>0.87328906601840794</v>
      </c>
      <c r="F31" s="32">
        <f t="shared" si="13"/>
        <v>7.6405181701817274E-2</v>
      </c>
      <c r="G31" s="32">
        <f t="shared" si="14"/>
        <v>0.8996939583463569</v>
      </c>
      <c r="H31" s="33">
        <f t="shared" si="15"/>
        <v>-3.8514083641021504E-2</v>
      </c>
      <c r="I31" s="34">
        <f t="shared" si="16"/>
        <v>2.6061432516400812E-3</v>
      </c>
      <c r="J31" s="34">
        <f t="shared" si="17"/>
        <v>1.0013022237324953</v>
      </c>
      <c r="K31" s="35">
        <f t="shared" si="18"/>
        <v>-3.8564237594774155E-2</v>
      </c>
      <c r="L31" s="34">
        <f>ATAN($G$2*TAN($E$6))</f>
        <v>0.92448492748990807</v>
      </c>
      <c r="M31" s="34">
        <f t="shared" si="19"/>
        <v>0.8716352380643595</v>
      </c>
      <c r="N31" s="35">
        <f t="shared" si="20"/>
        <v>0.99831560324954505</v>
      </c>
      <c r="O31" s="36">
        <f t="shared" si="21"/>
        <v>369.76588253242306</v>
      </c>
      <c r="P31" s="28"/>
    </row>
    <row r="32" spans="1:16" x14ac:dyDescent="0.2">
      <c r="A32" s="29" t="s">
        <v>119</v>
      </c>
      <c r="B32" s="30" t="s">
        <v>120</v>
      </c>
      <c r="C32" s="30" t="s">
        <v>121</v>
      </c>
      <c r="D32" s="31">
        <f t="shared" si="11"/>
        <v>512216.58781485102</v>
      </c>
      <c r="E32" s="32">
        <f t="shared" si="12"/>
        <v>0.85956011219674855</v>
      </c>
      <c r="F32" s="32">
        <f t="shared" si="13"/>
        <v>4.3192050850047285E-2</v>
      </c>
      <c r="G32" s="32">
        <f t="shared" si="14"/>
        <v>0.89282948143552721</v>
      </c>
      <c r="H32" s="33">
        <f t="shared" si="15"/>
        <v>-7.1727214492791486E-2</v>
      </c>
      <c r="I32" s="34">
        <f t="shared" si="16"/>
        <v>2.6512734535656533E-3</v>
      </c>
      <c r="J32" s="34">
        <f t="shared" si="17"/>
        <v>1.0013247592332699</v>
      </c>
      <c r="K32" s="35">
        <f t="shared" si="18"/>
        <v>-7.1822235782467547E-2</v>
      </c>
      <c r="L32" s="34">
        <f>ATAN($G$2*TAN($E$6))</f>
        <v>0.92448492748990807</v>
      </c>
      <c r="M32" s="34">
        <f t="shared" si="19"/>
        <v>0.85789891866935286</v>
      </c>
      <c r="N32" s="35">
        <f t="shared" si="20"/>
        <v>0.99676849031874981</v>
      </c>
      <c r="O32" s="36">
        <f t="shared" si="21"/>
        <v>512.21658781485098</v>
      </c>
      <c r="P32" s="28"/>
    </row>
    <row r="33" spans="1:16" x14ac:dyDescent="0.2">
      <c r="A33" s="29" t="s">
        <v>122</v>
      </c>
      <c r="B33" s="30" t="s">
        <v>123</v>
      </c>
      <c r="C33" s="30" t="s">
        <v>124</v>
      </c>
      <c r="D33" s="31">
        <f t="shared" si="11"/>
        <v>1181763.5184883471</v>
      </c>
      <c r="E33" s="32">
        <f t="shared" si="12"/>
        <v>0.76291250486756546</v>
      </c>
      <c r="F33" s="32">
        <f t="shared" si="13"/>
        <v>-1.823384254652911E-2</v>
      </c>
      <c r="G33" s="32">
        <f t="shared" si="14"/>
        <v>0.84450567777093566</v>
      </c>
      <c r="H33" s="33">
        <f t="shared" si="15"/>
        <v>-0.13315310788936788</v>
      </c>
      <c r="I33" s="34">
        <f t="shared" si="16"/>
        <v>2.9723206436984492E-3</v>
      </c>
      <c r="J33" s="34">
        <f t="shared" si="17"/>
        <v>1.0014850576237762</v>
      </c>
      <c r="K33" s="35">
        <f t="shared" si="18"/>
        <v>-0.13335084792736848</v>
      </c>
      <c r="L33" s="34">
        <f>ATAN($G$2*TAN($E$6))</f>
        <v>0.92448492748990807</v>
      </c>
      <c r="M33" s="34">
        <f t="shared" si="19"/>
        <v>0.76123511044093672</v>
      </c>
      <c r="N33" s="35">
        <f t="shared" si="20"/>
        <v>0.98283333511236859</v>
      </c>
      <c r="O33" s="36">
        <f t="shared" si="21"/>
        <v>1181.763518488347</v>
      </c>
      <c r="P33" s="28"/>
    </row>
    <row r="34" spans="1:16" x14ac:dyDescent="0.2">
      <c r="A34" s="29" t="s">
        <v>105</v>
      </c>
      <c r="B34" s="30" t="s">
        <v>264</v>
      </c>
      <c r="C34" s="30" t="s">
        <v>265</v>
      </c>
      <c r="D34" s="31">
        <f t="shared" si="11"/>
        <v>187117.25518528034</v>
      </c>
      <c r="E34" s="32">
        <f t="shared" si="12"/>
        <v>0.89806983251464012</v>
      </c>
      <c r="F34" s="32">
        <f t="shared" si="13"/>
        <v>0.10073022333780642</v>
      </c>
      <c r="G34" s="32">
        <f t="shared" si="14"/>
        <v>0.91208434159447305</v>
      </c>
      <c r="H34" s="33">
        <f t="shared" si="15"/>
        <v>-1.4189042005032362E-2</v>
      </c>
      <c r="I34" s="34">
        <f t="shared" si="16"/>
        <v>2.5250533305173533E-3</v>
      </c>
      <c r="J34" s="34">
        <f t="shared" si="17"/>
        <v>1.0012617306831004</v>
      </c>
      <c r="K34" s="35">
        <f t="shared" si="18"/>
        <v>-1.4206944754693912E-2</v>
      </c>
      <c r="L34" s="34">
        <f>ATAN($G$2*TAN($E$6))</f>
        <v>0.92448492748990807</v>
      </c>
      <c r="M34" s="34">
        <f t="shared" si="19"/>
        <v>0.89643245421122164</v>
      </c>
      <c r="N34" s="35">
        <f t="shared" si="20"/>
        <v>0.99956860609929721</v>
      </c>
      <c r="O34" s="36">
        <f t="shared" si="21"/>
        <v>187.11725518528036</v>
      </c>
      <c r="P34" s="28"/>
    </row>
    <row r="35" spans="1:16" x14ac:dyDescent="0.2">
      <c r="A35" s="29" t="s">
        <v>32</v>
      </c>
      <c r="B35" s="30" t="s">
        <v>288</v>
      </c>
      <c r="C35" s="30" t="s">
        <v>289</v>
      </c>
      <c r="D35" s="31">
        <f t="shared" si="11"/>
        <v>260821.98885542323</v>
      </c>
      <c r="E35" s="32">
        <f t="shared" si="12"/>
        <v>0.89181864491041396</v>
      </c>
      <c r="F35" s="32">
        <f t="shared" si="13"/>
        <v>7.8664898269468764E-2</v>
      </c>
      <c r="G35" s="32">
        <f t="shared" si="14"/>
        <v>0.90895874779235997</v>
      </c>
      <c r="H35" s="33">
        <f t="shared" si="15"/>
        <v>-3.6254367073370014E-2</v>
      </c>
      <c r="I35" s="34">
        <f t="shared" si="16"/>
        <v>2.5454620822610058E-3</v>
      </c>
      <c r="J35" s="34">
        <f t="shared" si="17"/>
        <v>1.001271922148155</v>
      </c>
      <c r="K35" s="35">
        <f t="shared" si="18"/>
        <v>-3.6300479805817971E-2</v>
      </c>
      <c r="L35" s="34">
        <f>ATAN($G$2*TAN($E$6))</f>
        <v>0.92448492748990807</v>
      </c>
      <c r="M35" s="34">
        <f t="shared" si="19"/>
        <v>0.8901767356315794</v>
      </c>
      <c r="N35" s="35">
        <f t="shared" si="20"/>
        <v>0.99916186472041679</v>
      </c>
      <c r="O35" s="36">
        <f t="shared" si="21"/>
        <v>260.82198885542323</v>
      </c>
      <c r="P35" s="28"/>
    </row>
    <row r="36" spans="1:16" x14ac:dyDescent="0.2">
      <c r="A36" s="29" t="s">
        <v>230</v>
      </c>
      <c r="B36" s="30" t="s">
        <v>231</v>
      </c>
      <c r="C36" s="30" t="s">
        <v>232</v>
      </c>
      <c r="D36" s="31">
        <f t="shared" si="11"/>
        <v>127230.95842641313</v>
      </c>
      <c r="E36" s="32">
        <f t="shared" si="12"/>
        <v>0.9071106380399705</v>
      </c>
      <c r="F36" s="32">
        <f t="shared" si="13"/>
        <v>0.10485695739141067</v>
      </c>
      <c r="G36" s="32">
        <f t="shared" si="14"/>
        <v>0.91660474435713812</v>
      </c>
      <c r="H36" s="33">
        <f t="shared" si="15"/>
        <v>-1.0062307951428109E-2</v>
      </c>
      <c r="I36" s="34">
        <f t="shared" si="16"/>
        <v>2.4955956899450969E-3</v>
      </c>
      <c r="J36" s="34">
        <f t="shared" si="17"/>
        <v>1.0012470203151393</v>
      </c>
      <c r="K36" s="35">
        <f t="shared" si="18"/>
        <v>-1.0074855853860729E-2</v>
      </c>
      <c r="L36" s="34">
        <f>ATAN($G$2*TAN($E$6))</f>
        <v>0.92448492748990807</v>
      </c>
      <c r="M36" s="34">
        <f t="shared" si="19"/>
        <v>0.90548026572887153</v>
      </c>
      <c r="N36" s="35">
        <f t="shared" si="20"/>
        <v>0.99980054912275129</v>
      </c>
      <c r="O36" s="36">
        <f t="shared" si="21"/>
        <v>127.23095842641312</v>
      </c>
      <c r="P36" s="28"/>
    </row>
    <row r="37" spans="1:16" x14ac:dyDescent="0.2">
      <c r="A37" s="29" t="s">
        <v>74</v>
      </c>
      <c r="B37" s="30" t="s">
        <v>60</v>
      </c>
      <c r="C37" s="30" t="s">
        <v>10</v>
      </c>
      <c r="D37" s="31">
        <f t="shared" si="11"/>
        <v>415566.73456340958</v>
      </c>
      <c r="E37" s="32">
        <f t="shared" si="12"/>
        <v>0.87281976637509395</v>
      </c>
      <c r="F37" s="32">
        <f t="shared" si="13"/>
        <v>5.463850186104309E-2</v>
      </c>
      <c r="G37" s="32">
        <f t="shared" si="14"/>
        <v>0.89945930852469991</v>
      </c>
      <c r="H37" s="33">
        <f t="shared" si="15"/>
        <v>-6.0280763481795688E-2</v>
      </c>
      <c r="I37" s="34">
        <f t="shared" si="16"/>
        <v>2.6076836190913836E-3</v>
      </c>
      <c r="J37" s="34">
        <f t="shared" si="17"/>
        <v>1.0013029929142783</v>
      </c>
      <c r="K37" s="35">
        <f t="shared" si="18"/>
        <v>-6.0359308889479754E-2</v>
      </c>
      <c r="L37" s="34">
        <f>ATAN($G$2*TAN($E$6))</f>
        <v>0.92448492748990807</v>
      </c>
      <c r="M37" s="34">
        <f t="shared" si="19"/>
        <v>0.8711656660094329</v>
      </c>
      <c r="N37" s="35">
        <f t="shared" si="20"/>
        <v>0.99787264066247572</v>
      </c>
      <c r="O37" s="36">
        <f t="shared" si="21"/>
        <v>415.56673456340957</v>
      </c>
      <c r="P37" s="28"/>
    </row>
    <row r="38" spans="1:16" x14ac:dyDescent="0.2">
      <c r="A38" s="29" t="s">
        <v>189</v>
      </c>
      <c r="B38" s="30" t="s">
        <v>190</v>
      </c>
      <c r="C38" s="30" t="s">
        <v>191</v>
      </c>
      <c r="D38" s="31">
        <f t="shared" si="11"/>
        <v>227630.84476370463</v>
      </c>
      <c r="E38" s="32">
        <f t="shared" si="12"/>
        <v>0.89845041125431113</v>
      </c>
      <c r="F38" s="32">
        <f t="shared" si="13"/>
        <v>7.8087000361586209E-2</v>
      </c>
      <c r="G38" s="32">
        <f t="shared" si="14"/>
        <v>0.9122746309643085</v>
      </c>
      <c r="H38" s="33">
        <f t="shared" si="15"/>
        <v>-3.6832264981252569E-2</v>
      </c>
      <c r="I38" s="34">
        <f t="shared" si="16"/>
        <v>2.5238118825992076E-3</v>
      </c>
      <c r="J38" s="34">
        <f t="shared" si="17"/>
        <v>1.0012611107411489</v>
      </c>
      <c r="K38" s="35">
        <f t="shared" si="18"/>
        <v>-3.6878714546241267E-2</v>
      </c>
      <c r="L38" s="34">
        <f>ATAN($G$2*TAN($E$6))</f>
        <v>0.92448492748990807</v>
      </c>
      <c r="M38" s="34">
        <f t="shared" si="19"/>
        <v>0.8968133170828908</v>
      </c>
      <c r="N38" s="35">
        <f t="shared" si="20"/>
        <v>0.99936159979181771</v>
      </c>
      <c r="O38" s="36">
        <f t="shared" si="21"/>
        <v>227.63084476370463</v>
      </c>
      <c r="P38" s="28"/>
    </row>
    <row r="39" spans="1:16" x14ac:dyDescent="0.2">
      <c r="A39" s="29" t="s">
        <v>125</v>
      </c>
      <c r="B39" s="30" t="s">
        <v>126</v>
      </c>
      <c r="C39" s="30" t="s">
        <v>127</v>
      </c>
      <c r="D39" s="31">
        <f t="shared" si="11"/>
        <v>601406.04159858509</v>
      </c>
      <c r="E39" s="32">
        <f t="shared" si="12"/>
        <v>0.84536961575067282</v>
      </c>
      <c r="F39" s="32">
        <f t="shared" si="13"/>
        <v>3.7800922716109395E-2</v>
      </c>
      <c r="G39" s="32">
        <f t="shared" si="14"/>
        <v>0.88573423321248934</v>
      </c>
      <c r="H39" s="33">
        <f t="shared" si="15"/>
        <v>-7.7118342626729383E-2</v>
      </c>
      <c r="I39" s="34">
        <f t="shared" si="16"/>
        <v>2.698063075296409E-3</v>
      </c>
      <c r="J39" s="34">
        <f t="shared" si="17"/>
        <v>1.0013481228200791</v>
      </c>
      <c r="K39" s="35">
        <f t="shared" si="18"/>
        <v>-7.7222307624271153E-2</v>
      </c>
      <c r="L39" s="34">
        <f>ATAN($G$2*TAN($E$6))</f>
        <v>0.92448492748990807</v>
      </c>
      <c r="M39" s="34">
        <f t="shared" si="19"/>
        <v>0.84370212627468266</v>
      </c>
      <c r="N39" s="35">
        <f t="shared" si="20"/>
        <v>0.99554584423594217</v>
      </c>
      <c r="O39" s="36">
        <f t="shared" si="21"/>
        <v>601.40604159858503</v>
      </c>
      <c r="P39" s="28"/>
    </row>
    <row r="40" spans="1:16" x14ac:dyDescent="0.2">
      <c r="A40" s="29" t="s">
        <v>192</v>
      </c>
      <c r="B40" s="30" t="s">
        <v>193</v>
      </c>
      <c r="C40" s="30" t="s">
        <v>194</v>
      </c>
      <c r="D40" s="31">
        <f t="shared" si="11"/>
        <v>324379.16012712143</v>
      </c>
      <c r="E40" s="32">
        <f t="shared" si="12"/>
        <v>0.8821960629677521</v>
      </c>
      <c r="F40" s="32">
        <f t="shared" si="13"/>
        <v>7.3405639456792668E-2</v>
      </c>
      <c r="G40" s="32">
        <f t="shared" si="14"/>
        <v>0.90414745682102904</v>
      </c>
      <c r="H40" s="33">
        <f t="shared" si="15"/>
        <v>-4.151362588604611E-2</v>
      </c>
      <c r="I40" s="34">
        <f t="shared" si="16"/>
        <v>2.5769403672083169E-3</v>
      </c>
      <c r="J40" s="34">
        <f t="shared" si="17"/>
        <v>1.0012876411737079</v>
      </c>
      <c r="K40" s="35">
        <f t="shared" si="18"/>
        <v>-4.1567080540006893E-2</v>
      </c>
      <c r="L40" s="34">
        <f>ATAN($G$2*TAN($E$6))</f>
        <v>0.92448492748990807</v>
      </c>
      <c r="M40" s="34">
        <f t="shared" si="19"/>
        <v>0.88054768141226669</v>
      </c>
      <c r="N40" s="35">
        <f t="shared" si="20"/>
        <v>0.99870368046479618</v>
      </c>
      <c r="O40" s="36">
        <f t="shared" si="21"/>
        <v>324.37916012712145</v>
      </c>
      <c r="P40" s="28"/>
    </row>
    <row r="41" spans="1:16" x14ac:dyDescent="0.2">
      <c r="A41" s="29" t="s">
        <v>25</v>
      </c>
      <c r="B41" s="30" t="s">
        <v>27</v>
      </c>
      <c r="C41" s="30" t="s">
        <v>28</v>
      </c>
      <c r="D41" s="31">
        <f t="shared" si="11"/>
        <v>158786.68030327922</v>
      </c>
      <c r="E41" s="32">
        <f t="shared" si="12"/>
        <v>0.9019042239185352</v>
      </c>
      <c r="F41" s="32">
        <f t="shared" si="13"/>
        <v>0.10526565532458598</v>
      </c>
      <c r="G41" s="32">
        <f t="shared" si="14"/>
        <v>0.91400153729642053</v>
      </c>
      <c r="H41" s="33">
        <f t="shared" si="15"/>
        <v>-9.6536100182527951E-3</v>
      </c>
      <c r="I41" s="34">
        <f t="shared" si="16"/>
        <v>2.5125511686626568E-3</v>
      </c>
      <c r="J41" s="34">
        <f t="shared" si="17"/>
        <v>1.0012554874599502</v>
      </c>
      <c r="K41" s="35">
        <f t="shared" si="18"/>
        <v>-9.6657300045739601E-3</v>
      </c>
      <c r="L41" s="34">
        <f>ATAN($G$2*TAN($E$6))</f>
        <v>0.92448492748990807</v>
      </c>
      <c r="M41" s="34">
        <f t="shared" si="19"/>
        <v>0.90026975167985701</v>
      </c>
      <c r="N41" s="35">
        <f t="shared" si="20"/>
        <v>0.99968934540124699</v>
      </c>
      <c r="O41" s="36">
        <f t="shared" si="21"/>
        <v>158.78668030327921</v>
      </c>
      <c r="P41" s="28"/>
    </row>
    <row r="42" spans="1:16" x14ac:dyDescent="0.2">
      <c r="A42" s="29" t="s">
        <v>128</v>
      </c>
      <c r="B42" s="30" t="s">
        <v>129</v>
      </c>
      <c r="C42" s="30" t="s">
        <v>130</v>
      </c>
      <c r="D42" s="31">
        <f t="shared" si="11"/>
        <v>658937.08329540759</v>
      </c>
      <c r="E42" s="32">
        <f t="shared" si="12"/>
        <v>0.8325220532012706</v>
      </c>
      <c r="F42" s="32">
        <f t="shared" si="13"/>
        <v>4.6023362747726893E-2</v>
      </c>
      <c r="G42" s="32">
        <f t="shared" si="14"/>
        <v>0.87931045193778823</v>
      </c>
      <c r="H42" s="33">
        <f t="shared" si="15"/>
        <v>-6.8895902595111885E-2</v>
      </c>
      <c r="I42" s="34">
        <f t="shared" si="16"/>
        <v>2.7405416252084306E-3</v>
      </c>
      <c r="J42" s="34">
        <f t="shared" si="17"/>
        <v>1.001369333275794</v>
      </c>
      <c r="K42" s="35">
        <f t="shared" si="18"/>
        <v>-6.8990244047101232E-2</v>
      </c>
      <c r="L42" s="34">
        <f>ATAN($G$2*TAN($E$6))</f>
        <v>0.92448492748990807</v>
      </c>
      <c r="M42" s="34">
        <f t="shared" si="19"/>
        <v>0.83085002258365814</v>
      </c>
      <c r="N42" s="35">
        <f t="shared" si="20"/>
        <v>0.99465347729020925</v>
      </c>
      <c r="O42" s="36">
        <f t="shared" si="21"/>
        <v>658.93708329540755</v>
      </c>
      <c r="P42" s="28"/>
    </row>
    <row r="43" spans="1:16" x14ac:dyDescent="0.2">
      <c r="A43" s="29" t="s">
        <v>88</v>
      </c>
      <c r="B43" s="30" t="s">
        <v>89</v>
      </c>
      <c r="C43" s="30" t="s">
        <v>90</v>
      </c>
      <c r="D43" s="31">
        <f t="shared" si="11"/>
        <v>151732.48587428036</v>
      </c>
      <c r="E43" s="32">
        <f t="shared" si="12"/>
        <v>0.90337320937229715</v>
      </c>
      <c r="F43" s="32">
        <f t="shared" si="13"/>
        <v>0.10336227681255002</v>
      </c>
      <c r="G43" s="32">
        <f t="shared" si="14"/>
        <v>0.91473603002330151</v>
      </c>
      <c r="H43" s="33">
        <f t="shared" si="15"/>
        <v>-1.1556988530288761E-2</v>
      </c>
      <c r="I43" s="34">
        <f t="shared" si="16"/>
        <v>2.5077648213124217E-3</v>
      </c>
      <c r="J43" s="34">
        <f t="shared" si="17"/>
        <v>1.0012530972842542</v>
      </c>
      <c r="K43" s="35">
        <f t="shared" si="18"/>
        <v>-1.1571470561230222E-2</v>
      </c>
      <c r="L43" s="34">
        <f>ATAN($G$2*TAN($E$6))</f>
        <v>0.92448492748990807</v>
      </c>
      <c r="M43" s="34">
        <f t="shared" si="19"/>
        <v>0.90173987597546856</v>
      </c>
      <c r="N43" s="35">
        <f t="shared" si="20"/>
        <v>0.99971633439818919</v>
      </c>
      <c r="O43" s="36">
        <f t="shared" si="21"/>
        <v>151.73248587428037</v>
      </c>
      <c r="P43" s="28"/>
    </row>
    <row r="44" spans="1:16" x14ac:dyDescent="0.2">
      <c r="A44" s="29" t="s">
        <v>195</v>
      </c>
      <c r="B44" s="30" t="s">
        <v>196</v>
      </c>
      <c r="C44" s="30" t="s">
        <v>197</v>
      </c>
      <c r="D44" s="31">
        <f t="shared" si="11"/>
        <v>284437.89056542987</v>
      </c>
      <c r="E44" s="32">
        <f t="shared" si="12"/>
        <v>0.8844940798162112</v>
      </c>
      <c r="F44" s="32">
        <f t="shared" si="13"/>
        <v>8.8871195884186391E-2</v>
      </c>
      <c r="G44" s="32">
        <f t="shared" si="14"/>
        <v>0.90529646524525853</v>
      </c>
      <c r="H44" s="33">
        <f t="shared" si="15"/>
        <v>-2.6048069458652387E-2</v>
      </c>
      <c r="I44" s="34">
        <f t="shared" si="16"/>
        <v>2.5694160990591243E-3</v>
      </c>
      <c r="J44" s="34">
        <f t="shared" si="17"/>
        <v>1.0012838838706328</v>
      </c>
      <c r="K44" s="35">
        <f t="shared" si="18"/>
        <v>-2.6081512154891476E-2</v>
      </c>
      <c r="L44" s="34">
        <f>ATAN($G$2*TAN($E$6))</f>
        <v>0.92448492748990807</v>
      </c>
      <c r="M44" s="34">
        <f t="shared" si="19"/>
        <v>0.88284718847885324</v>
      </c>
      <c r="N44" s="35">
        <f t="shared" si="20"/>
        <v>0.99900321956434857</v>
      </c>
      <c r="O44" s="36">
        <f t="shared" si="21"/>
        <v>284.43789056542988</v>
      </c>
      <c r="P44" s="28"/>
    </row>
    <row r="45" spans="1:16" x14ac:dyDescent="0.2">
      <c r="A45" s="29" t="s">
        <v>106</v>
      </c>
      <c r="B45" s="30" t="s">
        <v>233</v>
      </c>
      <c r="C45" s="30" t="s">
        <v>234</v>
      </c>
      <c r="D45" s="31">
        <f t="shared" si="11"/>
        <v>210306.61067513216</v>
      </c>
      <c r="E45" s="32">
        <f t="shared" si="12"/>
        <v>0.89627505226717274</v>
      </c>
      <c r="F45" s="32">
        <f t="shared" si="13"/>
        <v>9.1969155306476258E-2</v>
      </c>
      <c r="G45" s="32">
        <f t="shared" si="14"/>
        <v>0.91118695147073936</v>
      </c>
      <c r="H45" s="33">
        <f t="shared" si="15"/>
        <v>-2.295011003636252E-2</v>
      </c>
      <c r="I45" s="34">
        <f t="shared" si="16"/>
        <v>2.5309095499770097E-3</v>
      </c>
      <c r="J45" s="34">
        <f t="shared" si="17"/>
        <v>1.0012646550987292</v>
      </c>
      <c r="K45" s="35">
        <f t="shared" si="18"/>
        <v>-2.2979134010036401E-2</v>
      </c>
      <c r="L45" s="34">
        <f>ATAN($G$2*TAN($E$6))</f>
        <v>0.92448492748990807</v>
      </c>
      <c r="M45" s="34">
        <f t="shared" si="19"/>
        <v>0.8946363468215579</v>
      </c>
      <c r="N45" s="35">
        <f t="shared" si="20"/>
        <v>0.99945506275773766</v>
      </c>
      <c r="O45" s="36">
        <f t="shared" si="21"/>
        <v>210.30661067513216</v>
      </c>
      <c r="P45" s="28"/>
    </row>
    <row r="46" spans="1:16" x14ac:dyDescent="0.2">
      <c r="A46" s="29" t="s">
        <v>198</v>
      </c>
      <c r="B46" s="30" t="s">
        <v>199</v>
      </c>
      <c r="C46" s="30" t="s">
        <v>200</v>
      </c>
      <c r="D46" s="31">
        <f t="shared" si="11"/>
        <v>250763.40373842628</v>
      </c>
      <c r="E46" s="32">
        <f t="shared" si="12"/>
        <v>0.88908914388576721</v>
      </c>
      <c r="F46" s="32">
        <f t="shared" si="13"/>
        <v>9.3327118427264016E-2</v>
      </c>
      <c r="G46" s="32">
        <f t="shared" si="14"/>
        <v>0.90759399728003654</v>
      </c>
      <c r="H46" s="33">
        <f t="shared" si="15"/>
        <v>-2.1592146915574761E-2</v>
      </c>
      <c r="I46" s="34">
        <f t="shared" si="16"/>
        <v>2.5543834521551678E-3</v>
      </c>
      <c r="J46" s="34">
        <f t="shared" si="17"/>
        <v>1.0012763771567543</v>
      </c>
      <c r="K46" s="35">
        <f t="shared" si="18"/>
        <v>-2.1619706638663083E-2</v>
      </c>
      <c r="L46" s="34">
        <f>ATAN($G$2*TAN($E$6))</f>
        <v>0.92448492748990807</v>
      </c>
      <c r="M46" s="34">
        <f t="shared" si="19"/>
        <v>0.88744533675481008</v>
      </c>
      <c r="N46" s="35">
        <f t="shared" si="20"/>
        <v>0.99922524839716687</v>
      </c>
      <c r="O46" s="36">
        <f t="shared" si="21"/>
        <v>250.76340373842629</v>
      </c>
      <c r="P46" s="28"/>
    </row>
    <row r="47" spans="1:16" x14ac:dyDescent="0.2">
      <c r="A47" s="29" t="s">
        <v>304</v>
      </c>
      <c r="B47" s="30" t="s">
        <v>305</v>
      </c>
      <c r="C47" s="30" t="s">
        <v>306</v>
      </c>
      <c r="D47" s="31">
        <f t="shared" ref="D47" si="22">($H$2/J47)*(ATAN(-N47/SQRT(1-N47^2))+2*ATAN(1))</f>
        <v>69826.961710553864</v>
      </c>
      <c r="E47" s="32">
        <f t="shared" ref="E47" si="23">+SIGN(VALUE(B47))*(VALUE(MID(B47,2,2))+VALUE(MID(B47,4,2))/60+VALUE(MID(B47,6,5))/3600)*$E$2</f>
        <v>0.91604429974177559</v>
      </c>
      <c r="F47" s="32">
        <f t="shared" ref="F47" si="24">+SIGN(VALUE(C47))*(VALUE(MID(C47,2,2))+VALUE(MID(C47,4,2))/60+VALUE(MID(C47,6,5))/3600)*$E$2</f>
        <v>0.10776147615493782</v>
      </c>
      <c r="G47" s="32">
        <f t="shared" ref="G47" si="25">($E$6+E47)/2</f>
        <v>0.92107157520804073</v>
      </c>
      <c r="H47" s="33">
        <f t="shared" ref="H47" si="26">F47-$E$7</f>
        <v>-7.1577891879009564E-3</v>
      </c>
      <c r="I47" s="34">
        <f t="shared" ref="I47" si="27">$F$2*COS(G47)^2</f>
        <v>2.4665573308596182E-3</v>
      </c>
      <c r="J47" s="34">
        <f t="shared" ref="J47" si="28">SQRT(1+I47)</f>
        <v>1.001232519113747</v>
      </c>
      <c r="K47" s="35">
        <f t="shared" ref="K47" si="29">J47*H47</f>
        <v>-7.1666112998872156E-3</v>
      </c>
      <c r="L47" s="34">
        <f>ATAN($G$2*TAN($E$6))</f>
        <v>0.92448492748990807</v>
      </c>
      <c r="M47" s="34">
        <f t="shared" ref="M47" si="30">ATAN($G$2*TAN(E47))</f>
        <v>0.91442137462460527</v>
      </c>
      <c r="N47" s="35">
        <f t="shared" ref="N47" si="31">SIN(L47)*SIN(M47)+COS(L47)*COS(M47)*COS(K47)</f>
        <v>0.99993992494828143</v>
      </c>
      <c r="O47" s="36">
        <f t="shared" ref="O47" si="32">SUM(D47/1000)</f>
        <v>69.82696171055386</v>
      </c>
      <c r="P47" s="28"/>
    </row>
    <row r="48" spans="1:16" x14ac:dyDescent="0.2">
      <c r="A48" s="29" t="s">
        <v>235</v>
      </c>
      <c r="B48" s="30" t="s">
        <v>236</v>
      </c>
      <c r="C48" s="30" t="s">
        <v>237</v>
      </c>
      <c r="D48" s="31">
        <f t="shared" si="11"/>
        <v>135171.54154782719</v>
      </c>
      <c r="E48" s="32">
        <f t="shared" si="12"/>
        <v>0.90679890284301701</v>
      </c>
      <c r="F48" s="32">
        <f t="shared" si="13"/>
        <v>0.10053678267904372</v>
      </c>
      <c r="G48" s="32">
        <f t="shared" si="14"/>
        <v>0.91644887675866138</v>
      </c>
      <c r="H48" s="33">
        <f t="shared" si="15"/>
        <v>-1.4382482663795063E-2</v>
      </c>
      <c r="I48" s="34">
        <f t="shared" si="16"/>
        <v>2.4966102406414462E-3</v>
      </c>
      <c r="J48" s="34">
        <f t="shared" si="17"/>
        <v>1.0012475269585646</v>
      </c>
      <c r="K48" s="35">
        <f t="shared" si="18"/>
        <v>-1.4400425198649234E-2</v>
      </c>
      <c r="L48" s="34">
        <f>ATAN($G$2*TAN($E$6))</f>
        <v>0.92448492748990807</v>
      </c>
      <c r="M48" s="34">
        <f t="shared" si="19"/>
        <v>0.90516828006206751</v>
      </c>
      <c r="N48" s="35">
        <f t="shared" si="20"/>
        <v>0.99977487720715719</v>
      </c>
      <c r="O48" s="36">
        <f t="shared" si="21"/>
        <v>135.17154154782719</v>
      </c>
      <c r="P48" s="28"/>
    </row>
    <row r="49" spans="1:16" x14ac:dyDescent="0.2">
      <c r="A49" s="29" t="s">
        <v>281</v>
      </c>
      <c r="B49" s="30" t="s">
        <v>282</v>
      </c>
      <c r="C49" s="30" t="s">
        <v>283</v>
      </c>
      <c r="D49" s="31">
        <f t="shared" si="11"/>
        <v>240545.58712617896</v>
      </c>
      <c r="E49" s="32">
        <f t="shared" si="12"/>
        <v>0.89084513903874596</v>
      </c>
      <c r="F49" s="32">
        <f t="shared" si="13"/>
        <v>9.3100225624504762E-2</v>
      </c>
      <c r="G49" s="32">
        <f t="shared" si="14"/>
        <v>0.90847199485652586</v>
      </c>
      <c r="H49" s="33">
        <f t="shared" si="15"/>
        <v>-2.1819039718334016E-2</v>
      </c>
      <c r="I49" s="34">
        <f t="shared" si="16"/>
        <v>2.5486432836036668E-3</v>
      </c>
      <c r="J49" s="34">
        <f t="shared" si="17"/>
        <v>1.0012735107270159</v>
      </c>
      <c r="K49" s="35">
        <f t="shared" si="18"/>
        <v>-2.1846826499468501E-2</v>
      </c>
      <c r="L49" s="34">
        <f>ATAN($G$2*TAN($E$6))</f>
        <v>0.92448492748990807</v>
      </c>
      <c r="M49" s="34">
        <f t="shared" si="19"/>
        <v>0.88920254724813996</v>
      </c>
      <c r="N49" s="35">
        <f t="shared" si="20"/>
        <v>0.99928709616553202</v>
      </c>
      <c r="O49" s="36">
        <f t="shared" si="21"/>
        <v>240.54558712617896</v>
      </c>
      <c r="P49" s="28"/>
    </row>
    <row r="50" spans="1:16" x14ac:dyDescent="0.2">
      <c r="A50" s="29" t="s">
        <v>261</v>
      </c>
      <c r="B50" s="30" t="s">
        <v>262</v>
      </c>
      <c r="C50" s="30" t="s">
        <v>263</v>
      </c>
      <c r="D50" s="31">
        <f t="shared" si="11"/>
        <v>88471.387574680499</v>
      </c>
      <c r="E50" s="32">
        <f t="shared" si="12"/>
        <v>0.91236941203896538</v>
      </c>
      <c r="F50" s="32">
        <f t="shared" si="13"/>
        <v>0.11161089678294742</v>
      </c>
      <c r="G50" s="32">
        <f t="shared" si="14"/>
        <v>0.91923413135663568</v>
      </c>
      <c r="H50" s="33">
        <f t="shared" si="15"/>
        <v>-3.3083685598913615E-3</v>
      </c>
      <c r="I50" s="34">
        <f t="shared" si="16"/>
        <v>2.4784937489232797E-3</v>
      </c>
      <c r="J50" s="34">
        <f t="shared" si="17"/>
        <v>1.0012384799581582</v>
      </c>
      <c r="K50" s="35">
        <f t="shared" si="18"/>
        <v>-3.3124659080469875E-3</v>
      </c>
      <c r="L50" s="34">
        <f>ATAN($G$2*TAN($E$6))</f>
        <v>0.92448492748990807</v>
      </c>
      <c r="M50" s="34">
        <f t="shared" si="19"/>
        <v>0.91074336055322269</v>
      </c>
      <c r="N50" s="35">
        <f t="shared" si="20"/>
        <v>0.99990356024939275</v>
      </c>
      <c r="O50" s="36">
        <f t="shared" si="21"/>
        <v>88.471387574680506</v>
      </c>
      <c r="P50" s="28"/>
    </row>
    <row r="51" spans="1:16" x14ac:dyDescent="0.2">
      <c r="A51" s="29" t="s">
        <v>201</v>
      </c>
      <c r="B51" s="30" t="s">
        <v>202</v>
      </c>
      <c r="C51" s="30" t="s">
        <v>203</v>
      </c>
      <c r="D51" s="31">
        <f t="shared" si="11"/>
        <v>288384.36843460193</v>
      </c>
      <c r="E51" s="32">
        <f t="shared" si="12"/>
        <v>0.88302994249926059</v>
      </c>
      <c r="F51" s="32">
        <f t="shared" si="13"/>
        <v>9.2577596476268703E-2</v>
      </c>
      <c r="G51" s="32">
        <f t="shared" si="14"/>
        <v>0.90456439658678323</v>
      </c>
      <c r="H51" s="33">
        <f t="shared" si="15"/>
        <v>-2.2341668866570075E-2</v>
      </c>
      <c r="I51" s="34">
        <f t="shared" si="16"/>
        <v>2.5742095559949554E-3</v>
      </c>
      <c r="J51" s="34">
        <f t="shared" si="17"/>
        <v>1.0012862775230642</v>
      </c>
      <c r="K51" s="35">
        <f t="shared" si="18"/>
        <v>-2.2370406453060886E-2</v>
      </c>
      <c r="L51" s="34">
        <f>ATAN($G$2*TAN($E$6))</f>
        <v>0.92448492748990807</v>
      </c>
      <c r="M51" s="34">
        <f t="shared" si="19"/>
        <v>0.88138209767069797</v>
      </c>
      <c r="N51" s="35">
        <f t="shared" si="20"/>
        <v>0.99897536756603755</v>
      </c>
      <c r="O51" s="36">
        <f t="shared" si="21"/>
        <v>288.38436843460192</v>
      </c>
      <c r="P51" s="28"/>
    </row>
    <row r="52" spans="1:16" x14ac:dyDescent="0.2">
      <c r="A52" s="29" t="s">
        <v>204</v>
      </c>
      <c r="B52" s="30" t="s">
        <v>205</v>
      </c>
      <c r="C52" s="30" t="s">
        <v>206</v>
      </c>
      <c r="D52" s="31">
        <f t="shared" si="11"/>
        <v>312247.67963701818</v>
      </c>
      <c r="E52" s="32">
        <f t="shared" si="12"/>
        <v>0.8814698120734501</v>
      </c>
      <c r="F52" s="32">
        <f t="shared" si="13"/>
        <v>8.236160258792885E-2</v>
      </c>
      <c r="G52" s="32">
        <f t="shared" si="14"/>
        <v>0.90378433137387804</v>
      </c>
      <c r="H52" s="33">
        <f t="shared" si="15"/>
        <v>-3.2557662754909927E-2</v>
      </c>
      <c r="I52" s="34">
        <f t="shared" si="16"/>
        <v>2.5793191624640011E-3</v>
      </c>
      <c r="J52" s="34">
        <f t="shared" si="17"/>
        <v>1.0012888290410833</v>
      </c>
      <c r="K52" s="35">
        <f t="shared" si="18"/>
        <v>-3.2599624016178254E-2</v>
      </c>
      <c r="L52" s="34">
        <f>ATAN($G$2*TAN($E$6))</f>
        <v>0.92448492748990807</v>
      </c>
      <c r="M52" s="34">
        <f t="shared" si="19"/>
        <v>0.87982096680518906</v>
      </c>
      <c r="N52" s="35">
        <f t="shared" si="20"/>
        <v>0.99879880771432716</v>
      </c>
      <c r="O52" s="36">
        <f t="shared" si="21"/>
        <v>312.24767963701817</v>
      </c>
      <c r="P52" s="28"/>
    </row>
    <row r="53" spans="1:16" x14ac:dyDescent="0.2">
      <c r="A53" s="29" t="s">
        <v>131</v>
      </c>
      <c r="B53" s="30" t="s">
        <v>132</v>
      </c>
      <c r="C53" s="30" t="s">
        <v>133</v>
      </c>
      <c r="D53" s="31">
        <f t="shared" si="11"/>
        <v>518422.83899464819</v>
      </c>
      <c r="E53" s="32">
        <f t="shared" si="12"/>
        <v>0.85432897257757667</v>
      </c>
      <c r="F53" s="32">
        <f t="shared" si="13"/>
        <v>5.419247327442233E-2</v>
      </c>
      <c r="G53" s="32">
        <f t="shared" si="14"/>
        <v>0.89021391162594132</v>
      </c>
      <c r="H53" s="33">
        <f t="shared" si="15"/>
        <v>-6.0726792068416448E-2</v>
      </c>
      <c r="I53" s="34">
        <f t="shared" si="16"/>
        <v>2.6685054946417818E-3</v>
      </c>
      <c r="J53" s="34">
        <f t="shared" si="17"/>
        <v>1.0013333638177857</v>
      </c>
      <c r="K53" s="35">
        <f t="shared" si="18"/>
        <v>-6.0807762975730671E-2</v>
      </c>
      <c r="L53" s="34">
        <f>ATAN($G$2*TAN($E$6))</f>
        <v>0.92448492748990807</v>
      </c>
      <c r="M53" s="34">
        <f t="shared" si="19"/>
        <v>0.8526653020320949</v>
      </c>
      <c r="N53" s="35">
        <f t="shared" si="20"/>
        <v>0.99668969363139015</v>
      </c>
      <c r="O53" s="36">
        <f t="shared" si="21"/>
        <v>518.42283899464815</v>
      </c>
      <c r="P53" s="28"/>
    </row>
    <row r="54" spans="1:16" x14ac:dyDescent="0.2">
      <c r="A54" s="29" t="s">
        <v>134</v>
      </c>
      <c r="B54" s="30" t="s">
        <v>135</v>
      </c>
      <c r="C54" s="30" t="s">
        <v>136</v>
      </c>
      <c r="D54" s="31">
        <f t="shared" si="11"/>
        <v>843015.43743388576</v>
      </c>
      <c r="E54" s="32">
        <f t="shared" si="12"/>
        <v>0.80697722034360986</v>
      </c>
      <c r="F54" s="32">
        <f t="shared" si="13"/>
        <v>2.6019950265148029E-2</v>
      </c>
      <c r="G54" s="32">
        <f t="shared" si="14"/>
        <v>0.8665380355089578</v>
      </c>
      <c r="H54" s="33">
        <f t="shared" si="15"/>
        <v>-8.8899315077690749E-2</v>
      </c>
      <c r="I54" s="34">
        <f t="shared" si="16"/>
        <v>2.8253034633019696E-3</v>
      </c>
      <c r="J54" s="34">
        <f t="shared" si="17"/>
        <v>1.0014116553462427</v>
      </c>
      <c r="K54" s="35">
        <f t="shared" si="18"/>
        <v>-8.9024810271097488E-2</v>
      </c>
      <c r="L54" s="34">
        <f>ATAN($G$2*TAN($E$6))</f>
        <v>0.92448492748990807</v>
      </c>
      <c r="M54" s="34">
        <f t="shared" si="19"/>
        <v>0.80529944361168027</v>
      </c>
      <c r="N54" s="35">
        <f t="shared" si="20"/>
        <v>0.9912532939647114</v>
      </c>
      <c r="O54" s="36">
        <f t="shared" si="21"/>
        <v>843.01543743388572</v>
      </c>
      <c r="P54" s="28"/>
    </row>
    <row r="55" spans="1:16" x14ac:dyDescent="0.2">
      <c r="A55" s="29" t="s">
        <v>292</v>
      </c>
      <c r="B55" s="30" t="s">
        <v>293</v>
      </c>
      <c r="C55" s="30" t="s">
        <v>294</v>
      </c>
      <c r="D55" s="31">
        <f t="shared" si="11"/>
        <v>433081.91472388618</v>
      </c>
      <c r="E55" s="32">
        <f t="shared" si="12"/>
        <v>0.86585638747331795</v>
      </c>
      <c r="F55" s="32">
        <f t="shared" si="13"/>
        <v>6.472456568284557E-2</v>
      </c>
      <c r="G55" s="32">
        <f t="shared" si="14"/>
        <v>0.8959776190738119</v>
      </c>
      <c r="H55" s="33">
        <f t="shared" si="15"/>
        <v>-5.0194699659993208E-2</v>
      </c>
      <c r="I55" s="34">
        <f t="shared" si="16"/>
        <v>2.6305588355084422E-3</v>
      </c>
      <c r="J55" s="34">
        <f t="shared" si="17"/>
        <v>1.0013144155736042</v>
      </c>
      <c r="K55" s="35">
        <f t="shared" si="18"/>
        <v>-5.0260676354938694E-2</v>
      </c>
      <c r="L55" s="34">
        <f>ATAN($G$2*TAN($E$6))</f>
        <v>0.92448492748990807</v>
      </c>
      <c r="M55" s="34">
        <f t="shared" si="19"/>
        <v>0.86419841660942065</v>
      </c>
      <c r="N55" s="35">
        <f t="shared" si="20"/>
        <v>0.99768955282045524</v>
      </c>
      <c r="O55" s="36">
        <f t="shared" si="21"/>
        <v>433.0819147238862</v>
      </c>
      <c r="P55" s="28"/>
    </row>
    <row r="56" spans="1:16" x14ac:dyDescent="0.2">
      <c r="A56" s="29" t="s">
        <v>207</v>
      </c>
      <c r="B56" s="30" t="s">
        <v>208</v>
      </c>
      <c r="C56" s="30" t="s">
        <v>209</v>
      </c>
      <c r="D56" s="31">
        <f t="shared" si="11"/>
        <v>372519.98423584359</v>
      </c>
      <c r="E56" s="32">
        <f t="shared" si="12"/>
        <v>0.87212163467429626</v>
      </c>
      <c r="F56" s="32">
        <f t="shared" si="13"/>
        <v>7.9002328591520982E-2</v>
      </c>
      <c r="G56" s="32">
        <f t="shared" si="14"/>
        <v>0.89911024267430106</v>
      </c>
      <c r="H56" s="33">
        <f t="shared" si="15"/>
        <v>-3.5916936751317796E-2</v>
      </c>
      <c r="I56" s="34">
        <f t="shared" si="16"/>
        <v>2.6099753852513456E-3</v>
      </c>
      <c r="J56" s="34">
        <f t="shared" si="17"/>
        <v>1.0013041373055698</v>
      </c>
      <c r="K56" s="35">
        <f t="shared" si="18"/>
        <v>-3.5963777368436978E-2</v>
      </c>
      <c r="L56" s="34">
        <f>ATAN($G$2*TAN($E$6))</f>
        <v>0.92448492748990807</v>
      </c>
      <c r="M56" s="34">
        <f t="shared" si="19"/>
        <v>0.87046713176688639</v>
      </c>
      <c r="N56" s="35">
        <f t="shared" si="20"/>
        <v>0.9982904188995203</v>
      </c>
      <c r="O56" s="36">
        <f t="shared" si="21"/>
        <v>372.51998423584359</v>
      </c>
      <c r="P56" s="28"/>
    </row>
    <row r="57" spans="1:16" x14ac:dyDescent="0.2">
      <c r="A57" s="29" t="s">
        <v>137</v>
      </c>
      <c r="B57" s="30" t="s">
        <v>138</v>
      </c>
      <c r="C57" s="30" t="s">
        <v>139</v>
      </c>
      <c r="D57" s="31">
        <f t="shared" si="11"/>
        <v>720516.46343067021</v>
      </c>
      <c r="E57" s="32">
        <f t="shared" si="12"/>
        <v>0.83805377730273012</v>
      </c>
      <c r="F57" s="32">
        <f t="shared" si="13"/>
        <v>3.4227845886332224E-3</v>
      </c>
      <c r="G57" s="32">
        <f t="shared" si="14"/>
        <v>0.88207631398851793</v>
      </c>
      <c r="H57" s="33">
        <f t="shared" si="15"/>
        <v>-0.11149648075420555</v>
      </c>
      <c r="I57" s="34">
        <f t="shared" si="16"/>
        <v>2.7222386624373798E-3</v>
      </c>
      <c r="J57" s="34">
        <f t="shared" si="17"/>
        <v>1.0013601942669967</v>
      </c>
      <c r="K57" s="35">
        <f t="shared" si="18"/>
        <v>-0.11164813762811773</v>
      </c>
      <c r="L57" s="34">
        <f>ATAN($G$2*TAN($E$6))</f>
        <v>0.92448492748990807</v>
      </c>
      <c r="M57" s="34">
        <f t="shared" si="19"/>
        <v>0.8363835667096009</v>
      </c>
      <c r="N57" s="35">
        <f t="shared" si="20"/>
        <v>0.99360872326233352</v>
      </c>
      <c r="O57" s="36">
        <f t="shared" si="21"/>
        <v>720.51646343067023</v>
      </c>
      <c r="P57" s="28"/>
    </row>
    <row r="58" spans="1:16" x14ac:dyDescent="0.2">
      <c r="A58" s="29" t="s">
        <v>140</v>
      </c>
      <c r="B58" s="30" t="s">
        <v>141</v>
      </c>
      <c r="C58" s="30" t="s">
        <v>142</v>
      </c>
      <c r="D58" s="31">
        <f t="shared" si="11"/>
        <v>884448.57055962342</v>
      </c>
      <c r="E58" s="32">
        <f t="shared" si="12"/>
        <v>0.80094129001379633</v>
      </c>
      <c r="F58" s="32">
        <f t="shared" si="13"/>
        <v>2.2519595487537278E-2</v>
      </c>
      <c r="G58" s="32">
        <f t="shared" si="14"/>
        <v>0.86352007034405109</v>
      </c>
      <c r="H58" s="33">
        <f t="shared" si="15"/>
        <v>-9.23996698553015E-2</v>
      </c>
      <c r="I58" s="34">
        <f t="shared" si="16"/>
        <v>2.8453855944023921E-3</v>
      </c>
      <c r="J58" s="34">
        <f t="shared" si="17"/>
        <v>1.0014216822070523</v>
      </c>
      <c r="K58" s="35">
        <f t="shared" si="18"/>
        <v>-9.2531032821872292E-2</v>
      </c>
      <c r="L58" s="34">
        <f>ATAN($G$2*TAN($E$6))</f>
        <v>0.92448492748990807</v>
      </c>
      <c r="M58" s="34">
        <f t="shared" si="19"/>
        <v>0.79926279489546159</v>
      </c>
      <c r="N58" s="35">
        <f t="shared" si="20"/>
        <v>0.99037361000571833</v>
      </c>
      <c r="O58" s="36">
        <f t="shared" si="21"/>
        <v>884.44857055962336</v>
      </c>
      <c r="P58" s="28"/>
    </row>
    <row r="59" spans="1:16" x14ac:dyDescent="0.2">
      <c r="A59" s="29" t="s">
        <v>33</v>
      </c>
      <c r="B59" s="30" t="s">
        <v>34</v>
      </c>
      <c r="C59" s="30" t="s">
        <v>35</v>
      </c>
      <c r="D59" s="31">
        <f t="shared" si="11"/>
        <v>221478.86008223068</v>
      </c>
      <c r="E59" s="32">
        <f t="shared" si="12"/>
        <v>0.89438912704765661</v>
      </c>
      <c r="F59" s="32">
        <f t="shared" si="13"/>
        <v>9.1843588563068887E-2</v>
      </c>
      <c r="G59" s="32">
        <f t="shared" si="14"/>
        <v>0.91024398886098123</v>
      </c>
      <c r="H59" s="33">
        <f t="shared" si="15"/>
        <v>-2.3075676779769891E-2</v>
      </c>
      <c r="I59" s="34">
        <f t="shared" si="16"/>
        <v>2.5370660790094111E-3</v>
      </c>
      <c r="J59" s="34">
        <f t="shared" si="17"/>
        <v>1.0012677294704995</v>
      </c>
      <c r="K59" s="35">
        <f t="shared" si="18"/>
        <v>-2.3104930495275327E-2</v>
      </c>
      <c r="L59" s="34">
        <f>ATAN($G$2*TAN($E$6))</f>
        <v>0.92448492748990807</v>
      </c>
      <c r="M59" s="34">
        <f t="shared" si="19"/>
        <v>0.89274904983870473</v>
      </c>
      <c r="N59" s="35">
        <f t="shared" si="20"/>
        <v>0.99939562907341672</v>
      </c>
      <c r="O59" s="36">
        <f t="shared" si="21"/>
        <v>221.47886008223068</v>
      </c>
      <c r="P59" s="14"/>
    </row>
    <row r="60" spans="1:16" x14ac:dyDescent="0.2">
      <c r="A60" s="29" t="s">
        <v>143</v>
      </c>
      <c r="B60" s="30" t="s">
        <v>144</v>
      </c>
      <c r="C60" s="30" t="s">
        <v>145</v>
      </c>
      <c r="D60" s="31">
        <f t="shared" si="11"/>
        <v>644213.57297072385</v>
      </c>
      <c r="E60" s="32">
        <f t="shared" si="12"/>
        <v>0.83572667163340442</v>
      </c>
      <c r="F60" s="32">
        <f t="shared" si="13"/>
        <v>4.384170118273404E-2</v>
      </c>
      <c r="G60" s="32">
        <f t="shared" si="14"/>
        <v>0.88091276115385519</v>
      </c>
      <c r="H60" s="33">
        <f t="shared" si="15"/>
        <v>-7.1077564160104745E-2</v>
      </c>
      <c r="I60" s="34">
        <f t="shared" si="16"/>
        <v>2.7299360368198784E-3</v>
      </c>
      <c r="J60" s="34">
        <f t="shared" si="17"/>
        <v>1.0013640377189605</v>
      </c>
      <c r="K60" s="35">
        <f t="shared" si="18"/>
        <v>-7.1174516638590965E-2</v>
      </c>
      <c r="L60" s="34">
        <f>ATAN($G$2*TAN($E$6))</f>
        <v>0.92448492748990807</v>
      </c>
      <c r="M60" s="34">
        <f t="shared" si="19"/>
        <v>0.8340556704491271</v>
      </c>
      <c r="N60" s="35">
        <f t="shared" si="20"/>
        <v>0.99488958947668271</v>
      </c>
      <c r="O60" s="36">
        <f t="shared" si="21"/>
        <v>644.21357297072382</v>
      </c>
      <c r="P60" s="14"/>
    </row>
    <row r="61" spans="1:16" x14ac:dyDescent="0.2">
      <c r="A61" s="49" t="s">
        <v>36</v>
      </c>
      <c r="B61" s="50" t="s">
        <v>37</v>
      </c>
      <c r="C61" s="50" t="s">
        <v>38</v>
      </c>
      <c r="D61" s="51">
        <f t="shared" si="11"/>
        <v>225164.09436856277</v>
      </c>
      <c r="E61" s="52">
        <f t="shared" si="12"/>
        <v>0.8917982827358073</v>
      </c>
      <c r="F61" s="52">
        <f t="shared" si="13"/>
        <v>0.10125188285868027</v>
      </c>
      <c r="G61" s="52">
        <f t="shared" si="14"/>
        <v>0.90894856670505653</v>
      </c>
      <c r="H61" s="53">
        <f t="shared" si="15"/>
        <v>-1.3667382484158511E-2</v>
      </c>
      <c r="I61" s="54">
        <f t="shared" si="16"/>
        <v>2.5455286133445132E-3</v>
      </c>
      <c r="J61" s="54">
        <f t="shared" si="17"/>
        <v>1.0012719553714386</v>
      </c>
      <c r="K61" s="55">
        <f t="shared" si="18"/>
        <v>-1.3684766784722743E-2</v>
      </c>
      <c r="L61" s="54">
        <f>ATAN($G$2*TAN($E$6))</f>
        <v>0.92448492748990807</v>
      </c>
      <c r="M61" s="54">
        <f t="shared" si="19"/>
        <v>0.89015635911751911</v>
      </c>
      <c r="N61" s="55">
        <f t="shared" si="20"/>
        <v>0.99937534606944722</v>
      </c>
      <c r="O61" s="56">
        <f t="shared" si="21"/>
        <v>225.16409436856276</v>
      </c>
      <c r="P61" s="14"/>
    </row>
    <row r="62" spans="1:16" x14ac:dyDescent="0.2">
      <c r="A62" s="57" t="s">
        <v>43</v>
      </c>
      <c r="B62" s="58" t="s">
        <v>44</v>
      </c>
      <c r="C62" s="58" t="s">
        <v>45</v>
      </c>
      <c r="D62" s="59">
        <f t="shared" si="11"/>
        <v>566069.81975703582</v>
      </c>
      <c r="E62" s="60">
        <f t="shared" si="12"/>
        <v>0.85519194092995188</v>
      </c>
      <c r="F62" s="60">
        <f t="shared" si="13"/>
        <v>3.0009966860679391E-2</v>
      </c>
      <c r="G62" s="60">
        <f t="shared" si="14"/>
        <v>0.89064539580212887</v>
      </c>
      <c r="H62" s="61">
        <f t="shared" si="15"/>
        <v>-8.490929848215939E-2</v>
      </c>
      <c r="I62" s="62">
        <f t="shared" si="16"/>
        <v>2.6656614325114834E-3</v>
      </c>
      <c r="J62" s="62">
        <f t="shared" si="17"/>
        <v>1.0013319436792734</v>
      </c>
      <c r="K62" s="63">
        <f t="shared" si="18"/>
        <v>-8.5022392885584233E-2</v>
      </c>
      <c r="L62" s="62">
        <f>ATAN($G$2*TAN($E$6))</f>
        <v>0.92448492748990807</v>
      </c>
      <c r="M62" s="62">
        <f t="shared" si="19"/>
        <v>0.8535286664676609</v>
      </c>
      <c r="N62" s="63">
        <f t="shared" si="20"/>
        <v>0.99605367717205762</v>
      </c>
      <c r="O62" s="64">
        <f t="shared" si="21"/>
        <v>566.06981975703582</v>
      </c>
      <c r="P62" s="14"/>
    </row>
    <row r="63" spans="1:16" x14ac:dyDescent="0.2">
      <c r="A63" s="29" t="s">
        <v>210</v>
      </c>
      <c r="B63" s="30" t="s">
        <v>211</v>
      </c>
      <c r="C63" s="30" t="s">
        <v>212</v>
      </c>
      <c r="D63" s="31">
        <f t="shared" si="11"/>
        <v>325452.35521218565</v>
      </c>
      <c r="E63" s="32">
        <f t="shared" si="12"/>
        <v>0.87688202020911077</v>
      </c>
      <c r="F63" s="32">
        <f t="shared" si="13"/>
        <v>9.3091983791925903E-2</v>
      </c>
      <c r="G63" s="32">
        <f t="shared" si="14"/>
        <v>0.90149043544170837</v>
      </c>
      <c r="H63" s="33">
        <f t="shared" si="15"/>
        <v>-2.1827281550912875E-2</v>
      </c>
      <c r="I63" s="34">
        <f t="shared" si="16"/>
        <v>2.5943558086931819E-3</v>
      </c>
      <c r="J63" s="34">
        <f t="shared" si="17"/>
        <v>1.0012963376586839</v>
      </c>
      <c r="K63" s="35">
        <f t="shared" si="18"/>
        <v>-2.1855577077974017E-2</v>
      </c>
      <c r="L63" s="34">
        <f>ATAN($G$2*TAN($E$6))</f>
        <v>0.92448492748990807</v>
      </c>
      <c r="M63" s="34">
        <f t="shared" si="19"/>
        <v>0.87523032613779028</v>
      </c>
      <c r="N63" s="35">
        <f t="shared" si="20"/>
        <v>0.99869506784272688</v>
      </c>
      <c r="O63" s="36">
        <f t="shared" si="21"/>
        <v>325.45235521218564</v>
      </c>
      <c r="P63" s="14"/>
    </row>
    <row r="64" spans="1:16" x14ac:dyDescent="0.2">
      <c r="A64" s="29" t="s">
        <v>75</v>
      </c>
      <c r="B64" s="30" t="s">
        <v>146</v>
      </c>
      <c r="C64" s="30" t="s">
        <v>147</v>
      </c>
      <c r="D64" s="31">
        <f t="shared" si="11"/>
        <v>1088149.5816559994</v>
      </c>
      <c r="E64" s="32">
        <f t="shared" si="12"/>
        <v>0.75566938847178922</v>
      </c>
      <c r="F64" s="32">
        <f t="shared" si="13"/>
        <v>9.8024478183534172E-2</v>
      </c>
      <c r="G64" s="32">
        <f t="shared" si="14"/>
        <v>0.84088411957304754</v>
      </c>
      <c r="H64" s="33">
        <f t="shared" si="15"/>
        <v>-1.6894787159304606E-2</v>
      </c>
      <c r="I64" s="34">
        <f t="shared" si="16"/>
        <v>2.9965679902582655E-3</v>
      </c>
      <c r="J64" s="34">
        <f t="shared" si="17"/>
        <v>1.0014971632462362</v>
      </c>
      <c r="K64" s="35">
        <f t="shared" si="18"/>
        <v>-1.69200814136925E-2</v>
      </c>
      <c r="L64" s="34">
        <f>ATAN($G$2*TAN($E$6))</f>
        <v>0.92448492748990807</v>
      </c>
      <c r="M64" s="34">
        <f t="shared" si="19"/>
        <v>0.7539933042164817</v>
      </c>
      <c r="N64" s="35">
        <f t="shared" si="20"/>
        <v>0.98543863288582223</v>
      </c>
      <c r="O64" s="36">
        <f t="shared" si="21"/>
        <v>1088.1495816559993</v>
      </c>
      <c r="P64" s="14"/>
    </row>
    <row r="65" spans="1:16" x14ac:dyDescent="0.2">
      <c r="A65" s="29" t="s">
        <v>148</v>
      </c>
      <c r="B65" s="30" t="s">
        <v>149</v>
      </c>
      <c r="C65" s="30" t="s">
        <v>150</v>
      </c>
      <c r="D65" s="31">
        <f t="shared" si="11"/>
        <v>525649.43276100582</v>
      </c>
      <c r="E65" s="32">
        <f t="shared" si="12"/>
        <v>0.85435321326163238</v>
      </c>
      <c r="F65" s="32">
        <f t="shared" si="13"/>
        <v>5.0386685877712584E-2</v>
      </c>
      <c r="G65" s="32">
        <f t="shared" si="14"/>
        <v>0.89022603196796912</v>
      </c>
      <c r="H65" s="33">
        <f t="shared" si="15"/>
        <v>-6.4532579465126194E-2</v>
      </c>
      <c r="I65" s="34">
        <f t="shared" si="16"/>
        <v>2.6684255981175892E-3</v>
      </c>
      <c r="J65" s="34">
        <f t="shared" si="17"/>
        <v>1.0013333239227173</v>
      </c>
      <c r="K65" s="35">
        <f t="shared" si="18"/>
        <v>-6.4618622297121703E-2</v>
      </c>
      <c r="L65" s="34">
        <f>ATAN($G$2*TAN($E$6))</f>
        <v>0.92448492748990807</v>
      </c>
      <c r="M65" s="34">
        <f t="shared" si="19"/>
        <v>0.85268955377439259</v>
      </c>
      <c r="N65" s="35">
        <f t="shared" si="20"/>
        <v>0.99659681489289742</v>
      </c>
      <c r="O65" s="36">
        <f t="shared" si="21"/>
        <v>525.64943276100587</v>
      </c>
      <c r="P65" s="14"/>
    </row>
    <row r="66" spans="1:16" x14ac:dyDescent="0.2">
      <c r="A66" s="29" t="s">
        <v>39</v>
      </c>
      <c r="B66" s="30" t="s">
        <v>290</v>
      </c>
      <c r="C66" s="30" t="s">
        <v>291</v>
      </c>
      <c r="D66" s="31">
        <f t="shared" si="11"/>
        <v>215608.41586409727</v>
      </c>
      <c r="E66" s="32">
        <f t="shared" si="12"/>
        <v>0.89864288228571154</v>
      </c>
      <c r="F66" s="32">
        <f t="shared" si="13"/>
        <v>8.2723758407717674E-2</v>
      </c>
      <c r="G66" s="32">
        <f t="shared" si="14"/>
        <v>0.91237086648000876</v>
      </c>
      <c r="H66" s="33">
        <f t="shared" si="15"/>
        <v>-3.2195506935121104E-2</v>
      </c>
      <c r="I66" s="34">
        <f t="shared" si="16"/>
        <v>2.5231840886999184E-3</v>
      </c>
      <c r="J66" s="34">
        <f t="shared" si="17"/>
        <v>1.0012607972395104</v>
      </c>
      <c r="K66" s="35">
        <f t="shared" si="18"/>
        <v>-3.2236098941389547E-2</v>
      </c>
      <c r="L66" s="34">
        <f>ATAN($G$2*TAN($E$6))</f>
        <v>0.92448492748990807</v>
      </c>
      <c r="M66" s="34">
        <f t="shared" si="19"/>
        <v>0.89700593217061608</v>
      </c>
      <c r="N66" s="35">
        <f t="shared" si="20"/>
        <v>0.99942724788970061</v>
      </c>
      <c r="O66" s="36">
        <f t="shared" si="21"/>
        <v>215.60841586409728</v>
      </c>
      <c r="P66" s="14"/>
    </row>
    <row r="67" spans="1:16" x14ac:dyDescent="0.2">
      <c r="A67" s="29" t="s">
        <v>279</v>
      </c>
      <c r="B67" s="30" t="s">
        <v>286</v>
      </c>
      <c r="C67" s="30" t="s">
        <v>287</v>
      </c>
      <c r="D67" s="31">
        <f t="shared" si="11"/>
        <v>561393.04083475634</v>
      </c>
      <c r="E67" s="32">
        <f t="shared" si="12"/>
        <v>0.84835606802630759</v>
      </c>
      <c r="F67" s="32">
        <f t="shared" si="13"/>
        <v>4.9450995473171208E-2</v>
      </c>
      <c r="G67" s="32">
        <f t="shared" si="14"/>
        <v>0.88722745935030667</v>
      </c>
      <c r="H67" s="33">
        <f t="shared" si="15"/>
        <v>-6.546826986966757E-2</v>
      </c>
      <c r="I67" s="34">
        <f t="shared" si="16"/>
        <v>2.6882044405045105E-3</v>
      </c>
      <c r="J67" s="34">
        <f t="shared" si="17"/>
        <v>1.0013432001269618</v>
      </c>
      <c r="K67" s="35">
        <f t="shared" si="18"/>
        <v>-6.5556206858068469E-2</v>
      </c>
      <c r="L67" s="34">
        <f>ATAN($G$2*TAN($E$6))</f>
        <v>0.92448492748990807</v>
      </c>
      <c r="M67" s="34">
        <f t="shared" si="19"/>
        <v>0.84668979205933004</v>
      </c>
      <c r="N67" s="35">
        <f t="shared" si="20"/>
        <v>0.9961184863366499</v>
      </c>
      <c r="O67" s="36">
        <f t="shared" si="21"/>
        <v>561.39304083475633</v>
      </c>
      <c r="P67" s="14"/>
    </row>
    <row r="68" spans="1:16" x14ac:dyDescent="0.2">
      <c r="A68" s="29" t="s">
        <v>267</v>
      </c>
      <c r="B68" s="30" t="s">
        <v>213</v>
      </c>
      <c r="C68" s="30" t="s">
        <v>214</v>
      </c>
      <c r="D68" s="31">
        <f t="shared" si="11"/>
        <v>344470.56672206399</v>
      </c>
      <c r="E68" s="32">
        <f t="shared" si="12"/>
        <v>0.88624862052814657</v>
      </c>
      <c r="F68" s="32">
        <f t="shared" si="13"/>
        <v>5.587574637523459E-2</v>
      </c>
      <c r="G68" s="32">
        <f t="shared" si="14"/>
        <v>0.90617373560122627</v>
      </c>
      <c r="H68" s="33">
        <f t="shared" si="15"/>
        <v>-5.9043518967604187E-2</v>
      </c>
      <c r="I68" s="34">
        <f t="shared" si="16"/>
        <v>2.5636741476761891E-3</v>
      </c>
      <c r="J68" s="34">
        <f t="shared" si="17"/>
        <v>1.0012810165721091</v>
      </c>
      <c r="K68" s="35">
        <f t="shared" si="18"/>
        <v>-5.9119154693877324E-2</v>
      </c>
      <c r="L68" s="34">
        <f>ATAN($G$2*TAN($E$6))</f>
        <v>0.92448492748990807</v>
      </c>
      <c r="M68" s="34">
        <f t="shared" si="19"/>
        <v>0.88460289042019957</v>
      </c>
      <c r="N68" s="35">
        <f t="shared" si="20"/>
        <v>0.99853818409406259</v>
      </c>
      <c r="O68" s="36">
        <f t="shared" si="21"/>
        <v>344.47056672206401</v>
      </c>
      <c r="P68" s="14"/>
    </row>
    <row r="69" spans="1:16" x14ac:dyDescent="0.2">
      <c r="A69" s="29" t="s">
        <v>298</v>
      </c>
      <c r="B69" s="30" t="s">
        <v>299</v>
      </c>
      <c r="C69" s="30" t="s">
        <v>300</v>
      </c>
      <c r="D69" s="31">
        <f t="shared" si="11"/>
        <v>375644.22584208148</v>
      </c>
      <c r="E69" s="32">
        <f t="shared" si="12"/>
        <v>0.8733908768914409</v>
      </c>
      <c r="F69" s="32">
        <f t="shared" si="13"/>
        <v>7.2622180548119683E-2</v>
      </c>
      <c r="G69" s="32">
        <f t="shared" si="14"/>
        <v>0.89974486378287333</v>
      </c>
      <c r="H69" s="33">
        <f t="shared" si="15"/>
        <v>-4.2297084794719095E-2</v>
      </c>
      <c r="I69" s="34">
        <f t="shared" si="16"/>
        <v>2.6058091032036363E-3</v>
      </c>
      <c r="J69" s="34">
        <f t="shared" si="17"/>
        <v>1.0013020568755482</v>
      </c>
      <c r="K69" s="35">
        <f t="shared" si="18"/>
        <v>-4.2352158004791703E-2</v>
      </c>
      <c r="L69" s="34">
        <f>ATAN($G$2*TAN($E$6))</f>
        <v>0.92448492748990807</v>
      </c>
      <c r="M69" s="34">
        <f t="shared" si="19"/>
        <v>0.87173710822745387</v>
      </c>
      <c r="N69" s="35">
        <f t="shared" si="20"/>
        <v>0.99826163847150107</v>
      </c>
      <c r="O69" s="36">
        <f t="shared" si="21"/>
        <v>375.64422584208148</v>
      </c>
      <c r="P69" s="14"/>
    </row>
    <row r="70" spans="1:16" x14ac:dyDescent="0.2">
      <c r="A70" s="29" t="s">
        <v>151</v>
      </c>
      <c r="B70" s="30" t="s">
        <v>152</v>
      </c>
      <c r="C70" s="30" t="s">
        <v>153</v>
      </c>
      <c r="D70" s="31">
        <f t="shared" si="11"/>
        <v>1143908.6753137135</v>
      </c>
      <c r="E70" s="32">
        <f t="shared" si="12"/>
        <v>0.76614621212056588</v>
      </c>
      <c r="F70" s="32">
        <f t="shared" si="13"/>
        <v>-8.4212136408723902E-3</v>
      </c>
      <c r="G70" s="32">
        <f t="shared" si="14"/>
        <v>0.84612253139743587</v>
      </c>
      <c r="H70" s="33">
        <f t="shared" si="15"/>
        <v>-0.12334047898371117</v>
      </c>
      <c r="I70" s="34">
        <f t="shared" si="16"/>
        <v>2.9615020122220254E-3</v>
      </c>
      <c r="J70" s="34">
        <f t="shared" si="17"/>
        <v>1.0014796563147061</v>
      </c>
      <c r="K70" s="35">
        <f t="shared" si="18"/>
        <v>-0.1235229805022983</v>
      </c>
      <c r="L70" s="34">
        <f>ATAN($G$2*TAN($E$6))</f>
        <v>0.92448492748990807</v>
      </c>
      <c r="M70" s="34">
        <f t="shared" si="19"/>
        <v>0.76446834637774275</v>
      </c>
      <c r="N70" s="35">
        <f t="shared" si="20"/>
        <v>0.98391276502031211</v>
      </c>
      <c r="O70" s="36">
        <f t="shared" si="21"/>
        <v>1143.9086753137135</v>
      </c>
      <c r="P70" s="14"/>
    </row>
    <row r="71" spans="1:16" x14ac:dyDescent="0.2">
      <c r="A71" s="29" t="s">
        <v>157</v>
      </c>
      <c r="B71" s="30" t="s">
        <v>158</v>
      </c>
      <c r="C71" s="30" t="s">
        <v>159</v>
      </c>
      <c r="D71" s="31">
        <f t="shared" si="11"/>
        <v>1075620.5139071876</v>
      </c>
      <c r="E71" s="32">
        <f t="shared" si="12"/>
        <v>0.76843938083221386</v>
      </c>
      <c r="F71" s="32">
        <f t="shared" si="13"/>
        <v>2.352315980743399E-2</v>
      </c>
      <c r="G71" s="32">
        <f t="shared" si="14"/>
        <v>0.84726911575325992</v>
      </c>
      <c r="H71" s="33">
        <f t="shared" si="15"/>
        <v>-9.1396105535404781E-2</v>
      </c>
      <c r="I71" s="34">
        <f t="shared" si="16"/>
        <v>2.9538326096029653E-3</v>
      </c>
      <c r="J71" s="34">
        <f t="shared" si="17"/>
        <v>1.0014758272717335</v>
      </c>
      <c r="K71" s="35">
        <f t="shared" si="18"/>
        <v>-9.1530990400484166E-2</v>
      </c>
      <c r="L71" s="34">
        <f>ATAN($G$2*TAN($E$6))</f>
        <v>0.92448492748990807</v>
      </c>
      <c r="M71" s="34">
        <f t="shared" si="19"/>
        <v>0.76676122337851593</v>
      </c>
      <c r="N71" s="35">
        <f t="shared" si="20"/>
        <v>0.9857718365192305</v>
      </c>
      <c r="O71" s="36">
        <f t="shared" si="21"/>
        <v>1075.6205139071876</v>
      </c>
      <c r="P71" s="14"/>
    </row>
    <row r="72" spans="1:16" x14ac:dyDescent="0.2">
      <c r="A72" s="29" t="s">
        <v>154</v>
      </c>
      <c r="B72" s="30" t="s">
        <v>155</v>
      </c>
      <c r="C72" s="30" t="s">
        <v>156</v>
      </c>
      <c r="D72" s="31">
        <f t="shared" si="11"/>
        <v>956560.29687881656</v>
      </c>
      <c r="E72" s="32">
        <f t="shared" si="12"/>
        <v>0.7774181302063623</v>
      </c>
      <c r="F72" s="32">
        <f t="shared" si="13"/>
        <v>8.3290990414615809E-2</v>
      </c>
      <c r="G72" s="32">
        <f t="shared" si="14"/>
        <v>0.85175849044033414</v>
      </c>
      <c r="H72" s="33">
        <f t="shared" si="15"/>
        <v>-3.1628274928222969E-2</v>
      </c>
      <c r="I72" s="34">
        <f t="shared" si="16"/>
        <v>2.923824998337272E-3</v>
      </c>
      <c r="J72" s="34">
        <f t="shared" si="17"/>
        <v>1.0014608454644331</v>
      </c>
      <c r="K72" s="35">
        <f t="shared" si="18"/>
        <v>-3.167447895019971E-2</v>
      </c>
      <c r="L72" s="34">
        <f>ATAN($G$2*TAN($E$6))</f>
        <v>0.92448492748990807</v>
      </c>
      <c r="M72" s="34">
        <f t="shared" si="19"/>
        <v>0.77573917025672645</v>
      </c>
      <c r="N72" s="35">
        <f t="shared" si="20"/>
        <v>0.98874207360860089</v>
      </c>
      <c r="O72" s="36">
        <f t="shared" si="21"/>
        <v>956.56029687881653</v>
      </c>
      <c r="P72" s="14"/>
    </row>
    <row r="73" spans="1:16" x14ac:dyDescent="0.2">
      <c r="A73" s="29" t="s">
        <v>269</v>
      </c>
      <c r="B73" s="30" t="s">
        <v>160</v>
      </c>
      <c r="C73" s="30" t="s">
        <v>161</v>
      </c>
      <c r="D73" s="31">
        <f t="shared" si="11"/>
        <v>461031.08814481465</v>
      </c>
      <c r="E73" s="32">
        <f t="shared" si="12"/>
        <v>0.86499972169879724</v>
      </c>
      <c r="F73" s="32">
        <f t="shared" si="13"/>
        <v>5.3106490628736999E-2</v>
      </c>
      <c r="G73" s="32">
        <f t="shared" si="14"/>
        <v>0.8955492861865515</v>
      </c>
      <c r="H73" s="33">
        <f t="shared" si="15"/>
        <v>-6.1812774714101779E-2</v>
      </c>
      <c r="I73" s="34">
        <f t="shared" si="16"/>
        <v>2.6333755445311197E-3</v>
      </c>
      <c r="J73" s="34">
        <f t="shared" si="17"/>
        <v>1.0013158220783946</v>
      </c>
      <c r="K73" s="35">
        <f t="shared" si="18"/>
        <v>-6.1894109327797431E-2</v>
      </c>
      <c r="L73" s="34">
        <f>ATAN($G$2*TAN($E$6))</f>
        <v>0.92448492748990807</v>
      </c>
      <c r="M73" s="34">
        <f t="shared" si="19"/>
        <v>0.86334129688643269</v>
      </c>
      <c r="N73" s="35">
        <f t="shared" si="20"/>
        <v>0.99738184533512908</v>
      </c>
      <c r="O73" s="36">
        <f t="shared" si="21"/>
        <v>461.03108814481465</v>
      </c>
      <c r="P73" s="14"/>
    </row>
    <row r="74" spans="1:16" x14ac:dyDescent="0.2">
      <c r="A74" s="29" t="s">
        <v>268</v>
      </c>
      <c r="B74" s="30" t="s">
        <v>11</v>
      </c>
      <c r="C74" s="30" t="s">
        <v>12</v>
      </c>
      <c r="D74" s="31">
        <f t="shared" si="11"/>
        <v>511495.56938037864</v>
      </c>
      <c r="E74" s="32">
        <f t="shared" si="12"/>
        <v>0.85759661678825494</v>
      </c>
      <c r="F74" s="32">
        <f t="shared" si="13"/>
        <v>4.8461975563707779E-2</v>
      </c>
      <c r="G74" s="32">
        <f t="shared" si="14"/>
        <v>0.89184773373128046</v>
      </c>
      <c r="H74" s="33">
        <f t="shared" si="15"/>
        <v>-6.6457289779130999E-2</v>
      </c>
      <c r="I74" s="34">
        <f t="shared" si="16"/>
        <v>2.6577391783298042E-3</v>
      </c>
      <c r="J74" s="34">
        <f t="shared" si="17"/>
        <v>1.0013279878133488</v>
      </c>
      <c r="K74" s="35">
        <f t="shared" si="18"/>
        <v>-6.6545544250065869E-2</v>
      </c>
      <c r="L74" s="34">
        <f>ATAN($G$2*TAN($E$6))</f>
        <v>0.92448492748990807</v>
      </c>
      <c r="M74" s="34">
        <f t="shared" si="19"/>
        <v>0.85593447217172269</v>
      </c>
      <c r="N74" s="35">
        <f t="shared" si="20"/>
        <v>0.99677755588907269</v>
      </c>
      <c r="O74" s="36">
        <f t="shared" si="21"/>
        <v>511.49556938037864</v>
      </c>
      <c r="P74" s="14"/>
    </row>
    <row r="75" spans="1:16" x14ac:dyDescent="0.2">
      <c r="A75" s="29" t="s">
        <v>76</v>
      </c>
      <c r="B75" s="30" t="s">
        <v>13</v>
      </c>
      <c r="C75" s="30" t="s">
        <v>14</v>
      </c>
      <c r="D75" s="31">
        <f t="shared" si="11"/>
        <v>1134301.4603193635</v>
      </c>
      <c r="E75" s="32">
        <f t="shared" si="12"/>
        <v>0.75299321695206456</v>
      </c>
      <c r="F75" s="32">
        <f t="shared" si="13"/>
        <v>5.2359877559828336E-2</v>
      </c>
      <c r="G75" s="32">
        <f t="shared" si="14"/>
        <v>0.83954603381318527</v>
      </c>
      <c r="H75" s="33">
        <f t="shared" si="15"/>
        <v>-6.2559387783010442E-2</v>
      </c>
      <c r="I75" s="34">
        <f t="shared" si="16"/>
        <v>3.0055318700500547E-3</v>
      </c>
      <c r="J75" s="34">
        <f t="shared" si="17"/>
        <v>1.0015016384759687</v>
      </c>
      <c r="K75" s="35">
        <f t="shared" si="18"/>
        <v>-6.2653329366738453E-2</v>
      </c>
      <c r="L75" s="34">
        <f>ATAN($G$2*TAN($E$6))</f>
        <v>0.92448492748990807</v>
      </c>
      <c r="M75" s="34">
        <f t="shared" si="19"/>
        <v>0.75131770575127987</v>
      </c>
      <c r="N75" s="35">
        <f t="shared" si="20"/>
        <v>0.98418044600924004</v>
      </c>
      <c r="O75" s="36">
        <f t="shared" si="21"/>
        <v>1134.3014603193635</v>
      </c>
      <c r="P75" s="14"/>
    </row>
    <row r="76" spans="1:16" x14ac:dyDescent="0.2">
      <c r="A76" s="29" t="s">
        <v>40</v>
      </c>
      <c r="B76" s="30" t="s">
        <v>41</v>
      </c>
      <c r="C76" s="30" t="s">
        <v>42</v>
      </c>
      <c r="D76" s="31">
        <f t="shared" si="11"/>
        <v>315613.04003278934</v>
      </c>
      <c r="E76" s="32">
        <f t="shared" si="12"/>
        <v>0.88280547376490692</v>
      </c>
      <c r="F76" s="32">
        <f t="shared" si="13"/>
        <v>7.6146776009785894E-2</v>
      </c>
      <c r="G76" s="32">
        <f t="shared" si="14"/>
        <v>0.90445216221960645</v>
      </c>
      <c r="H76" s="33">
        <f t="shared" si="15"/>
        <v>-3.8772489333052884E-2</v>
      </c>
      <c r="I76" s="34">
        <f t="shared" si="16"/>
        <v>2.5749445979359269E-3</v>
      </c>
      <c r="J76" s="34">
        <f t="shared" si="17"/>
        <v>1.0012866445718409</v>
      </c>
      <c r="K76" s="35">
        <f t="shared" si="18"/>
        <v>-3.8822375745990019E-2</v>
      </c>
      <c r="L76" s="34">
        <f>ATAN($G$2*TAN($E$6))</f>
        <v>0.92448492748990807</v>
      </c>
      <c r="M76" s="34">
        <f t="shared" si="19"/>
        <v>0.88115748400561811</v>
      </c>
      <c r="N76" s="35">
        <f t="shared" si="20"/>
        <v>0.99877278630671773</v>
      </c>
      <c r="O76" s="36">
        <f t="shared" si="21"/>
        <v>315.61304003278934</v>
      </c>
      <c r="P76" s="14"/>
    </row>
    <row r="77" spans="1:16" x14ac:dyDescent="0.2">
      <c r="A77" s="29" t="s">
        <v>162</v>
      </c>
      <c r="B77" s="30" t="s">
        <v>163</v>
      </c>
      <c r="C77" s="30" t="s">
        <v>164</v>
      </c>
      <c r="D77" s="31">
        <f t="shared" si="11"/>
        <v>1001956.5578642174</v>
      </c>
      <c r="E77" s="32">
        <f t="shared" si="12"/>
        <v>0.77019440635783043</v>
      </c>
      <c r="F77" s="32">
        <f t="shared" si="13"/>
        <v>8.3717626453992194E-2</v>
      </c>
      <c r="G77" s="32">
        <f t="shared" si="14"/>
        <v>0.84814662851606815</v>
      </c>
      <c r="H77" s="33">
        <f t="shared" si="15"/>
        <v>-3.1201638888846583E-2</v>
      </c>
      <c r="I77" s="34">
        <f t="shared" si="16"/>
        <v>2.9479644787138771E-3</v>
      </c>
      <c r="J77" s="34">
        <f t="shared" si="17"/>
        <v>1.0014728975257963</v>
      </c>
      <c r="K77" s="35">
        <f t="shared" si="18"/>
        <v>-3.1247595705566754E-2</v>
      </c>
      <c r="L77" s="34">
        <f>ATAN($G$2*TAN($E$6))</f>
        <v>0.92448492748990807</v>
      </c>
      <c r="M77" s="34">
        <f t="shared" si="19"/>
        <v>0.76851604949064445</v>
      </c>
      <c r="N77" s="35">
        <f t="shared" si="20"/>
        <v>0.9876501251038623</v>
      </c>
      <c r="O77" s="36">
        <f t="shared" si="21"/>
        <v>1001.9565578642174</v>
      </c>
      <c r="P77" s="14"/>
    </row>
    <row r="78" spans="1:16" x14ac:dyDescent="0.2">
      <c r="A78" s="29" t="s">
        <v>104</v>
      </c>
      <c r="B78" s="30" t="s">
        <v>165</v>
      </c>
      <c r="C78" s="30" t="s">
        <v>166</v>
      </c>
      <c r="D78" s="31">
        <f t="shared" si="11"/>
        <v>660046.16092538903</v>
      </c>
      <c r="E78" s="32">
        <f t="shared" si="12"/>
        <v>0.83690961701531175</v>
      </c>
      <c r="F78" s="32">
        <f t="shared" si="13"/>
        <v>3.2225565383349905E-2</v>
      </c>
      <c r="G78" s="32">
        <f t="shared" si="14"/>
        <v>0.8815042338448088</v>
      </c>
      <c r="H78" s="33">
        <f t="shared" si="15"/>
        <v>-8.2693699959488873E-2</v>
      </c>
      <c r="I78" s="34">
        <f t="shared" si="16"/>
        <v>2.7260227692365128E-3</v>
      </c>
      <c r="J78" s="34">
        <f t="shared" si="17"/>
        <v>1.0013620837485493</v>
      </c>
      <c r="K78" s="35">
        <f t="shared" si="18"/>
        <v>-8.2806335704311104E-2</v>
      </c>
      <c r="L78" s="34">
        <f>ATAN($G$2*TAN($E$6))</f>
        <v>0.92448492748990807</v>
      </c>
      <c r="M78" s="34">
        <f t="shared" si="19"/>
        <v>0.83523901319029414</v>
      </c>
      <c r="N78" s="35">
        <f t="shared" si="20"/>
        <v>0.99463555807114301</v>
      </c>
      <c r="O78" s="36">
        <f t="shared" si="21"/>
        <v>660.04616092538902</v>
      </c>
      <c r="P78" s="14"/>
    </row>
    <row r="79" spans="1:16" x14ac:dyDescent="0.2">
      <c r="A79" s="29" t="s">
        <v>77</v>
      </c>
      <c r="B79" s="30" t="s">
        <v>15</v>
      </c>
      <c r="C79" s="30" t="s">
        <v>16</v>
      </c>
      <c r="D79" s="31">
        <f t="shared" si="11"/>
        <v>1197334.2063051714</v>
      </c>
      <c r="E79" s="32">
        <f t="shared" si="12"/>
        <v>0.7563093425308538</v>
      </c>
      <c r="F79" s="32">
        <f t="shared" si="13"/>
        <v>-6.331666675290352E-3</v>
      </c>
      <c r="G79" s="32">
        <f t="shared" si="14"/>
        <v>0.84120409660257978</v>
      </c>
      <c r="H79" s="33">
        <f t="shared" si="15"/>
        <v>-0.12125093201812913</v>
      </c>
      <c r="I79" s="34">
        <f t="shared" si="16"/>
        <v>2.9944248473498972E-3</v>
      </c>
      <c r="J79" s="34">
        <f t="shared" si="17"/>
        <v>1.0014960932761294</v>
      </c>
      <c r="K79" s="35">
        <f t="shared" si="18"/>
        <v>-0.12143233472224588</v>
      </c>
      <c r="L79" s="34">
        <f>ATAN($G$2*TAN($E$6))</f>
        <v>0.92448492748990807</v>
      </c>
      <c r="M79" s="34">
        <f t="shared" si="19"/>
        <v>0.75463312835179819</v>
      </c>
      <c r="N79" s="35">
        <f t="shared" si="20"/>
        <v>0.98237894037042972</v>
      </c>
      <c r="O79" s="36">
        <f t="shared" si="21"/>
        <v>1197.3342063051714</v>
      </c>
      <c r="P79" s="14"/>
    </row>
    <row r="80" spans="1:16" x14ac:dyDescent="0.2">
      <c r="A80" s="29" t="s">
        <v>56</v>
      </c>
      <c r="B80" s="30" t="s">
        <v>95</v>
      </c>
      <c r="C80" s="30" t="s">
        <v>93</v>
      </c>
      <c r="D80" s="31">
        <f t="shared" si="11"/>
        <v>975875.29823939048</v>
      </c>
      <c r="E80" s="32">
        <f t="shared" si="12"/>
        <v>0.78867065574491435</v>
      </c>
      <c r="F80" s="32">
        <f t="shared" si="13"/>
        <v>1.1494932379106758E-2</v>
      </c>
      <c r="G80" s="32">
        <f t="shared" si="14"/>
        <v>0.85738475320961016</v>
      </c>
      <c r="H80" s="33">
        <f t="shared" si="15"/>
        <v>-0.10342433296373202</v>
      </c>
      <c r="I80" s="34">
        <f t="shared" si="16"/>
        <v>2.886269312960839E-3</v>
      </c>
      <c r="J80" s="34">
        <f t="shared" si="17"/>
        <v>1.0014420948377198</v>
      </c>
      <c r="K80" s="35">
        <f t="shared" si="18"/>
        <v>-0.10357348066039364</v>
      </c>
      <c r="L80" s="34">
        <f>ATAN($G$2*TAN($E$6))</f>
        <v>0.92448492748990807</v>
      </c>
      <c r="M80" s="34">
        <f t="shared" si="19"/>
        <v>0.78699145444782825</v>
      </c>
      <c r="N80" s="35">
        <f t="shared" si="20"/>
        <v>0.98828417688810255</v>
      </c>
      <c r="O80" s="36">
        <f t="shared" si="21"/>
        <v>975.87529823939053</v>
      </c>
      <c r="P80" s="14"/>
    </row>
    <row r="81" spans="1:16" x14ac:dyDescent="0.2">
      <c r="A81" s="29" t="s">
        <v>53</v>
      </c>
      <c r="B81" s="30" t="s">
        <v>54</v>
      </c>
      <c r="C81" s="30" t="s">
        <v>55</v>
      </c>
      <c r="D81" s="31">
        <f t="shared" si="11"/>
        <v>430972.05442278308</v>
      </c>
      <c r="E81" s="32">
        <f t="shared" si="12"/>
        <v>0.87137017346857648</v>
      </c>
      <c r="F81" s="32">
        <f t="shared" si="13"/>
        <v>5.1278743050954104E-2</v>
      </c>
      <c r="G81" s="32">
        <f t="shared" si="14"/>
        <v>0.89873451207144117</v>
      </c>
      <c r="H81" s="33">
        <f t="shared" si="15"/>
        <v>-6.3640522291884674E-2</v>
      </c>
      <c r="I81" s="34">
        <f t="shared" si="16"/>
        <v>2.6124426306652899E-3</v>
      </c>
      <c r="J81" s="34">
        <f t="shared" si="17"/>
        <v>1.0013053693208007</v>
      </c>
      <c r="K81" s="35">
        <f t="shared" si="18"/>
        <v>-6.372359667724424E-2</v>
      </c>
      <c r="L81" s="34">
        <f>ATAN($G$2*TAN($E$6))</f>
        <v>0.92448492748990807</v>
      </c>
      <c r="M81" s="34">
        <f t="shared" si="19"/>
        <v>0.86971524087737306</v>
      </c>
      <c r="N81" s="35">
        <f t="shared" si="20"/>
        <v>0.99771204251513856</v>
      </c>
      <c r="O81" s="36">
        <f t="shared" si="21"/>
        <v>430.97205442278306</v>
      </c>
      <c r="P81" s="14"/>
    </row>
    <row r="82" spans="1:16" x14ac:dyDescent="0.2">
      <c r="A82" s="29" t="s">
        <v>78</v>
      </c>
      <c r="B82" s="30" t="s">
        <v>99</v>
      </c>
      <c r="C82" s="30" t="s">
        <v>100</v>
      </c>
      <c r="D82" s="31">
        <f t="shared" ref="D82:D111" si="33">($H$2/J82)*(ATAN(-N82/SQRT(1-N82^2))+2*ATAN(1))</f>
        <v>1173159.4511720687</v>
      </c>
      <c r="E82" s="32">
        <f t="shared" ref="E82:E111" si="34">+SIGN(VALUE(B82))*(VALUE(MID(B82,2,2))+VALUE(MID(B82,4,2))/60+VALUE(MID(B82,6,5))/3600)*$E$2</f>
        <v>0.74708333817933947</v>
      </c>
      <c r="F82" s="32">
        <f t="shared" ref="F82:F111" si="35">+SIGN(VALUE(C82))*(VALUE(MID(C82,2,2))+VALUE(MID(C82,4,2))/60+VALUE(MID(C82,6,5))/3600)*$E$2</f>
        <v>5.0246089910190826E-2</v>
      </c>
      <c r="G82" s="32">
        <f t="shared" ref="G82:G111" si="36">($E$6+E82)/2</f>
        <v>0.83659109442682267</v>
      </c>
      <c r="H82" s="33">
        <f t="shared" ref="H82:H111" si="37">F82-$E$7</f>
        <v>-6.4673175432647945E-2</v>
      </c>
      <c r="I82" s="34">
        <f t="shared" ref="I82:I111" si="38">$F$2*COS(G82)^2</f>
        <v>3.0253362535859665E-3</v>
      </c>
      <c r="J82" s="34">
        <f t="shared" ref="J82:J111" si="39">SQRT(1+I82)</f>
        <v>1.0015115257717138</v>
      </c>
      <c r="K82" s="35">
        <f t="shared" ref="K82:K111" si="40">J82*H82</f>
        <v>-6.4770930604052951E-2</v>
      </c>
      <c r="L82" s="34">
        <f>ATAN($G$2*TAN($E$6))</f>
        <v>0.92448492748990807</v>
      </c>
      <c r="M82" s="34">
        <f t="shared" ref="M82:M111" si="41">ATAN($G$2*TAN(E82))</f>
        <v>0.74540926242880357</v>
      </c>
      <c r="N82" s="35">
        <f t="shared" ref="N82:N111" si="42">SIN(L82)*SIN(M82)+COS(L82)*COS(M82)*COS(K82)</f>
        <v>0.98308079942119786</v>
      </c>
      <c r="O82" s="36">
        <f t="shared" ref="O82:O111" si="43">SUM(D82/1000)</f>
        <v>1173.1594511720687</v>
      </c>
      <c r="P82" s="14"/>
    </row>
    <row r="83" spans="1:16" x14ac:dyDescent="0.2">
      <c r="A83" s="29" t="s">
        <v>215</v>
      </c>
      <c r="B83" s="30" t="s">
        <v>216</v>
      </c>
      <c r="C83" s="30" t="s">
        <v>217</v>
      </c>
      <c r="D83" s="31">
        <f t="shared" si="33"/>
        <v>351036.07041702414</v>
      </c>
      <c r="E83" s="32">
        <f t="shared" si="34"/>
        <v>0.88055448384351531</v>
      </c>
      <c r="F83" s="32">
        <f t="shared" si="35"/>
        <v>6.5019332400960167E-2</v>
      </c>
      <c r="G83" s="32">
        <f t="shared" si="36"/>
        <v>0.90332666725891064</v>
      </c>
      <c r="H83" s="33">
        <f t="shared" si="37"/>
        <v>-4.9899932941878611E-2</v>
      </c>
      <c r="I83" s="34">
        <f t="shared" si="38"/>
        <v>2.5823178639240692E-3</v>
      </c>
      <c r="J83" s="34">
        <f t="shared" si="39"/>
        <v>1.0012903264607744</v>
      </c>
      <c r="K83" s="35">
        <f t="shared" si="40"/>
        <v>-4.9964320145744388E-2</v>
      </c>
      <c r="L83" s="34">
        <f>ATAN($G$2*TAN($E$6))</f>
        <v>0.92448492748990807</v>
      </c>
      <c r="M83" s="34">
        <f t="shared" si="41"/>
        <v>0.87890505909609451</v>
      </c>
      <c r="N83" s="35">
        <f t="shared" si="42"/>
        <v>0.99848191554327315</v>
      </c>
      <c r="O83" s="36">
        <f t="shared" si="43"/>
        <v>351.03607041702412</v>
      </c>
      <c r="P83" s="14"/>
    </row>
    <row r="84" spans="1:16" x14ac:dyDescent="0.2">
      <c r="A84" s="29" t="s">
        <v>218</v>
      </c>
      <c r="B84" s="30" t="s">
        <v>219</v>
      </c>
      <c r="C84" s="30" t="s">
        <v>220</v>
      </c>
      <c r="D84" s="31">
        <f t="shared" si="33"/>
        <v>356024.86516585312</v>
      </c>
      <c r="E84" s="32">
        <f t="shared" si="34"/>
        <v>0.87984471661437091</v>
      </c>
      <c r="F84" s="32">
        <f t="shared" si="35"/>
        <v>6.4480219587566376E-2</v>
      </c>
      <c r="G84" s="32">
        <f t="shared" si="36"/>
        <v>0.90297178364433839</v>
      </c>
      <c r="H84" s="33">
        <f t="shared" si="37"/>
        <v>-5.0439045755272402E-2</v>
      </c>
      <c r="I84" s="34">
        <f t="shared" si="38"/>
        <v>2.5846435824480101E-3</v>
      </c>
      <c r="J84" s="34">
        <f t="shared" si="39"/>
        <v>1.0012914878208283</v>
      </c>
      <c r="K84" s="35">
        <f t="shared" si="40"/>
        <v>-5.050418716855954E-2</v>
      </c>
      <c r="L84" s="34">
        <f>ATAN($G$2*TAN($E$6))</f>
        <v>0.92448492748990807</v>
      </c>
      <c r="M84" s="34">
        <f t="shared" si="41"/>
        <v>0.8781948463335848</v>
      </c>
      <c r="N84" s="35">
        <f t="shared" si="42"/>
        <v>0.99843846771750777</v>
      </c>
      <c r="O84" s="36">
        <f t="shared" si="43"/>
        <v>356.0248651658531</v>
      </c>
      <c r="P84" s="14"/>
    </row>
    <row r="85" spans="1:16" x14ac:dyDescent="0.2">
      <c r="A85" s="29" t="s">
        <v>79</v>
      </c>
      <c r="B85" s="30" t="s">
        <v>17</v>
      </c>
      <c r="C85" s="30" t="s">
        <v>18</v>
      </c>
      <c r="D85" s="31">
        <f t="shared" si="33"/>
        <v>460905.41936022986</v>
      </c>
      <c r="E85" s="32">
        <f t="shared" si="34"/>
        <v>0.85925952771446068</v>
      </c>
      <c r="F85" s="32">
        <f t="shared" si="35"/>
        <v>7.1015508008922729E-2</v>
      </c>
      <c r="G85" s="32">
        <f t="shared" si="36"/>
        <v>0.89267918919438327</v>
      </c>
      <c r="H85" s="33">
        <f t="shared" si="37"/>
        <v>-4.3903757333916049E-2</v>
      </c>
      <c r="I85" s="34">
        <f t="shared" si="38"/>
        <v>2.6522630892788172E-3</v>
      </c>
      <c r="J85" s="34">
        <f t="shared" si="39"/>
        <v>1.0013252533963573</v>
      </c>
      <c r="K85" s="35">
        <f t="shared" si="40"/>
        <v>-4.3961940937435669E-2</v>
      </c>
      <c r="L85" s="34">
        <f>ATAN($G$2*TAN($E$6))</f>
        <v>0.92448492748990807</v>
      </c>
      <c r="M85" s="34">
        <f t="shared" si="41"/>
        <v>0.85759818692597467</v>
      </c>
      <c r="N85" s="35">
        <f t="shared" si="42"/>
        <v>0.99738322256938505</v>
      </c>
      <c r="O85" s="36">
        <f t="shared" si="43"/>
        <v>460.90541936022987</v>
      </c>
      <c r="P85" s="14"/>
    </row>
    <row r="86" spans="1:16" x14ac:dyDescent="0.2">
      <c r="A86" s="29" t="s">
        <v>167</v>
      </c>
      <c r="B86" s="30" t="s">
        <v>168</v>
      </c>
      <c r="C86" s="30" t="s">
        <v>169</v>
      </c>
      <c r="D86" s="31">
        <f t="shared" si="33"/>
        <v>422857.56487257389</v>
      </c>
      <c r="E86" s="32">
        <f t="shared" si="34"/>
        <v>0.86430643813481078</v>
      </c>
      <c r="F86" s="32">
        <f t="shared" si="35"/>
        <v>7.6396939869238414E-2</v>
      </c>
      <c r="G86" s="32">
        <f t="shared" si="36"/>
        <v>0.89520264440455832</v>
      </c>
      <c r="H86" s="33">
        <f t="shared" si="37"/>
        <v>-3.8522325473600363E-2</v>
      </c>
      <c r="I86" s="34">
        <f t="shared" si="38"/>
        <v>2.635655450112219E-3</v>
      </c>
      <c r="J86" s="34">
        <f t="shared" si="39"/>
        <v>1.0013169605325338</v>
      </c>
      <c r="K86" s="35">
        <f t="shared" si="40"/>
        <v>-3.8573057855870514E-2</v>
      </c>
      <c r="L86" s="34">
        <f>ATAN($G$2*TAN($E$6))</f>
        <v>0.92448492748990807</v>
      </c>
      <c r="M86" s="34">
        <f t="shared" si="41"/>
        <v>0.86264764951735162</v>
      </c>
      <c r="N86" s="35">
        <f t="shared" si="42"/>
        <v>0.99779730599200678</v>
      </c>
      <c r="O86" s="36">
        <f t="shared" si="43"/>
        <v>422.8575648725739</v>
      </c>
      <c r="P86" s="14"/>
    </row>
    <row r="87" spans="1:16" x14ac:dyDescent="0.2">
      <c r="A87" s="29" t="s">
        <v>238</v>
      </c>
      <c r="B87" s="30" t="s">
        <v>239</v>
      </c>
      <c r="C87" s="30" t="s">
        <v>240</v>
      </c>
      <c r="D87" s="31">
        <f t="shared" si="33"/>
        <v>216149.25607493016</v>
      </c>
      <c r="E87" s="32">
        <f t="shared" si="34"/>
        <v>0.89584308327730411</v>
      </c>
      <c r="F87" s="32">
        <f t="shared" si="35"/>
        <v>9.0017780240010434E-2</v>
      </c>
      <c r="G87" s="32">
        <f t="shared" si="36"/>
        <v>0.91097096697580504</v>
      </c>
      <c r="H87" s="33">
        <f t="shared" si="37"/>
        <v>-2.4901485102828344E-2</v>
      </c>
      <c r="I87" s="34">
        <f t="shared" si="38"/>
        <v>2.5323194331996657E-3</v>
      </c>
      <c r="J87" s="34">
        <f t="shared" si="39"/>
        <v>1.0012653591497109</v>
      </c>
      <c r="K87" s="35">
        <f t="shared" si="40"/>
        <v>-2.4932994424844597E-2</v>
      </c>
      <c r="L87" s="34">
        <f>ATAN($G$2*TAN($E$6))</f>
        <v>0.92448492748990807</v>
      </c>
      <c r="M87" s="34">
        <f t="shared" si="41"/>
        <v>0.89420406156949872</v>
      </c>
      <c r="N87" s="35">
        <f t="shared" si="42"/>
        <v>0.99942436589140393</v>
      </c>
      <c r="O87" s="36">
        <f t="shared" si="43"/>
        <v>216.14925607493015</v>
      </c>
      <c r="P87" s="14"/>
    </row>
    <row r="88" spans="1:16" x14ac:dyDescent="0.2">
      <c r="A88" s="29" t="s">
        <v>241</v>
      </c>
      <c r="B88" s="30" t="s">
        <v>242</v>
      </c>
      <c r="C88" s="30" t="s">
        <v>243</v>
      </c>
      <c r="D88" s="31">
        <f t="shared" si="33"/>
        <v>213428.36407827324</v>
      </c>
      <c r="E88" s="32">
        <f t="shared" si="34"/>
        <v>0.89317854728592605</v>
      </c>
      <c r="F88" s="32">
        <f t="shared" si="35"/>
        <v>0.10503585363974008</v>
      </c>
      <c r="G88" s="32">
        <f t="shared" si="36"/>
        <v>0.90963869898011596</v>
      </c>
      <c r="H88" s="33">
        <f t="shared" si="37"/>
        <v>-9.883411703098699E-3</v>
      </c>
      <c r="I88" s="34">
        <f t="shared" si="38"/>
        <v>2.5410195312989279E-3</v>
      </c>
      <c r="J88" s="34">
        <f t="shared" si="39"/>
        <v>1.0012697036919169</v>
      </c>
      <c r="K88" s="35">
        <f t="shared" si="40"/>
        <v>-9.8959607074268589E-3</v>
      </c>
      <c r="L88" s="34">
        <f>ATAN($G$2*TAN($E$6))</f>
        <v>0.92448492748990807</v>
      </c>
      <c r="M88" s="34">
        <f t="shared" si="41"/>
        <v>0.89153760184690367</v>
      </c>
      <c r="N88" s="35">
        <f t="shared" si="42"/>
        <v>0.99943876065197035</v>
      </c>
      <c r="O88" s="36">
        <f t="shared" si="43"/>
        <v>213.42836407827323</v>
      </c>
      <c r="P88" s="14"/>
    </row>
    <row r="89" spans="1:16" x14ac:dyDescent="0.2">
      <c r="A89" s="29" t="s">
        <v>221</v>
      </c>
      <c r="B89" s="30" t="s">
        <v>270</v>
      </c>
      <c r="C89" s="30" t="s">
        <v>271</v>
      </c>
      <c r="D89" s="31">
        <f t="shared" si="33"/>
        <v>318940.7544578035</v>
      </c>
      <c r="E89" s="32">
        <f t="shared" si="34"/>
        <v>0.88308812014099358</v>
      </c>
      <c r="F89" s="32">
        <f t="shared" si="35"/>
        <v>7.3652894434158525E-2</v>
      </c>
      <c r="G89" s="32">
        <f t="shared" si="36"/>
        <v>0.90459348540764972</v>
      </c>
      <c r="H89" s="33">
        <f t="shared" si="37"/>
        <v>-4.1266370908680253E-2</v>
      </c>
      <c r="I89" s="34">
        <f t="shared" si="38"/>
        <v>2.5740190549037741E-3</v>
      </c>
      <c r="J89" s="34">
        <f t="shared" si="39"/>
        <v>1.0012861823948753</v>
      </c>
      <c r="K89" s="35">
        <f t="shared" si="40"/>
        <v>-4.1319446988443392E-2</v>
      </c>
      <c r="L89" s="34">
        <f>ATAN($G$2*TAN($E$6))</f>
        <v>0.92448492748990807</v>
      </c>
      <c r="M89" s="34">
        <f t="shared" si="41"/>
        <v>0.88144031292971736</v>
      </c>
      <c r="N89" s="35">
        <f t="shared" si="42"/>
        <v>0.99874677783982624</v>
      </c>
      <c r="O89" s="36">
        <f t="shared" si="43"/>
        <v>318.94075445780351</v>
      </c>
      <c r="P89" s="14"/>
    </row>
    <row r="90" spans="1:16" x14ac:dyDescent="0.2">
      <c r="A90" s="29" t="s">
        <v>244</v>
      </c>
      <c r="B90" s="30" t="s">
        <v>245</v>
      </c>
      <c r="C90" s="30" t="s">
        <v>246</v>
      </c>
      <c r="D90" s="31">
        <f t="shared" si="33"/>
        <v>45697.331951548804</v>
      </c>
      <c r="E90" s="32">
        <f t="shared" si="34"/>
        <v>0.93290272587499701</v>
      </c>
      <c r="F90" s="32">
        <f t="shared" si="35"/>
        <v>0.1186726928619887</v>
      </c>
      <c r="G90" s="32">
        <f t="shared" si="36"/>
        <v>0.92950078827465143</v>
      </c>
      <c r="H90" s="33">
        <f t="shared" si="37"/>
        <v>3.7534275191499211E-3</v>
      </c>
      <c r="I90" s="34">
        <f t="shared" si="38"/>
        <v>2.4119581968338466E-3</v>
      </c>
      <c r="J90" s="34">
        <f t="shared" si="39"/>
        <v>1.0012052527812836</v>
      </c>
      <c r="K90" s="35">
        <f t="shared" si="40"/>
        <v>3.757951348106723E-3</v>
      </c>
      <c r="L90" s="34">
        <f>ATAN($G$2*TAN($E$6))</f>
        <v>0.92448492748990807</v>
      </c>
      <c r="M90" s="34">
        <f t="shared" si="41"/>
        <v>0.93129526523871609</v>
      </c>
      <c r="N90" s="35">
        <f t="shared" si="42"/>
        <v>0.99997427186044097</v>
      </c>
      <c r="O90" s="36">
        <f t="shared" si="43"/>
        <v>45.697331951548804</v>
      </c>
      <c r="P90" s="14"/>
    </row>
    <row r="91" spans="1:16" x14ac:dyDescent="0.2">
      <c r="A91" s="29" t="s">
        <v>247</v>
      </c>
      <c r="B91" s="30" t="s">
        <v>248</v>
      </c>
      <c r="C91" s="30" t="s">
        <v>249</v>
      </c>
      <c r="D91" s="31">
        <f t="shared" si="33"/>
        <v>171087.39128660099</v>
      </c>
      <c r="E91" s="32">
        <f t="shared" si="34"/>
        <v>0.90265229142848735</v>
      </c>
      <c r="F91" s="32">
        <f t="shared" si="35"/>
        <v>9.3582130423527629E-2</v>
      </c>
      <c r="G91" s="32">
        <f t="shared" si="36"/>
        <v>0.91437557105139655</v>
      </c>
      <c r="H91" s="33">
        <f t="shared" si="37"/>
        <v>-2.1337134919311149E-2</v>
      </c>
      <c r="I91" s="34">
        <f t="shared" si="38"/>
        <v>2.5101135329244468E-3</v>
      </c>
      <c r="J91" s="34">
        <f t="shared" si="39"/>
        <v>1.001254270169633</v>
      </c>
      <c r="K91" s="35">
        <f t="shared" si="40"/>
        <v>-2.1363897451145874E-2</v>
      </c>
      <c r="L91" s="34">
        <f>ATAN($G$2*TAN($E$6))</f>
        <v>0.92448492748990807</v>
      </c>
      <c r="M91" s="34">
        <f t="shared" si="41"/>
        <v>0.90101839737032352</v>
      </c>
      <c r="N91" s="35">
        <f t="shared" si="42"/>
        <v>0.99963935411403337</v>
      </c>
      <c r="O91" s="36">
        <f t="shared" si="43"/>
        <v>171.08739128660099</v>
      </c>
      <c r="P91" s="14"/>
    </row>
    <row r="92" spans="1:16" x14ac:dyDescent="0.2">
      <c r="A92" s="29" t="s">
        <v>170</v>
      </c>
      <c r="B92" s="30" t="s">
        <v>171</v>
      </c>
      <c r="C92" s="30" t="s">
        <v>172</v>
      </c>
      <c r="D92" s="31">
        <f t="shared" si="33"/>
        <v>908025.60678118269</v>
      </c>
      <c r="E92" s="32">
        <f t="shared" si="34"/>
        <v>0.80332657332485513</v>
      </c>
      <c r="F92" s="32">
        <f t="shared" si="35"/>
        <v>3.3743032205222705E-3</v>
      </c>
      <c r="G92" s="32">
        <f t="shared" si="36"/>
        <v>0.86471271199958055</v>
      </c>
      <c r="H92" s="33">
        <f t="shared" si="37"/>
        <v>-0.1115449621223165</v>
      </c>
      <c r="I92" s="34">
        <f t="shared" si="38"/>
        <v>2.8374471996149495E-3</v>
      </c>
      <c r="J92" s="34">
        <f t="shared" si="39"/>
        <v>1.001417718636741</v>
      </c>
      <c r="K92" s="35">
        <f t="shared" si="40"/>
        <v>-0.11170310149395188</v>
      </c>
      <c r="L92" s="34">
        <f>ATAN($G$2*TAN($E$6))</f>
        <v>0.92448492748990807</v>
      </c>
      <c r="M92" s="34">
        <f t="shared" si="41"/>
        <v>0.80164833286708304</v>
      </c>
      <c r="N92" s="35">
        <f t="shared" si="42"/>
        <v>0.98985450300013733</v>
      </c>
      <c r="O92" s="36">
        <f t="shared" si="43"/>
        <v>908.02560678118266</v>
      </c>
      <c r="P92" s="14"/>
    </row>
    <row r="93" spans="1:16" x14ac:dyDescent="0.2">
      <c r="A93" s="29" t="s">
        <v>68</v>
      </c>
      <c r="B93" s="30" t="s">
        <v>19</v>
      </c>
      <c r="C93" s="30" t="s">
        <v>20</v>
      </c>
      <c r="D93" s="31">
        <f t="shared" si="33"/>
        <v>705121.20847484306</v>
      </c>
      <c r="E93" s="32">
        <f t="shared" si="34"/>
        <v>0.82773209403190839</v>
      </c>
      <c r="F93" s="32">
        <f t="shared" si="35"/>
        <v>3.5764705255449405E-2</v>
      </c>
      <c r="G93" s="32">
        <f t="shared" si="36"/>
        <v>0.87691547235310718</v>
      </c>
      <c r="H93" s="33">
        <f t="shared" si="37"/>
        <v>-7.9154560087389372E-2</v>
      </c>
      <c r="I93" s="34">
        <f t="shared" si="38"/>
        <v>2.7564058649341269E-3</v>
      </c>
      <c r="J93" s="34">
        <f t="shared" si="39"/>
        <v>1.0013772545174642</v>
      </c>
      <c r="K93" s="35">
        <f t="shared" si="40"/>
        <v>-7.9263576062847618E-2</v>
      </c>
      <c r="L93" s="34">
        <f>ATAN($G$2*TAN($E$6))</f>
        <v>0.92448492748990807</v>
      </c>
      <c r="M93" s="34">
        <f t="shared" si="41"/>
        <v>0.82605865284252933</v>
      </c>
      <c r="N93" s="35">
        <f t="shared" si="42"/>
        <v>0.9938784454154147</v>
      </c>
      <c r="O93" s="36">
        <f t="shared" si="43"/>
        <v>705.12120847484312</v>
      </c>
      <c r="P93" s="14"/>
    </row>
    <row r="94" spans="1:16" x14ac:dyDescent="0.2">
      <c r="A94" s="29" t="s">
        <v>80</v>
      </c>
      <c r="B94" s="30" t="s">
        <v>21</v>
      </c>
      <c r="C94" s="30" t="s">
        <v>22</v>
      </c>
      <c r="D94" s="31">
        <f t="shared" si="33"/>
        <v>588544.68593703024</v>
      </c>
      <c r="E94" s="32">
        <f t="shared" si="34"/>
        <v>0.84118082554588658</v>
      </c>
      <c r="F94" s="32">
        <f t="shared" si="35"/>
        <v>5.7794638925066068E-2</v>
      </c>
      <c r="G94" s="32">
        <f t="shared" si="36"/>
        <v>0.88363983811009628</v>
      </c>
      <c r="H94" s="33">
        <f t="shared" si="37"/>
        <v>-5.712462641777271E-2</v>
      </c>
      <c r="I94" s="34">
        <f t="shared" si="38"/>
        <v>2.711900844896217E-3</v>
      </c>
      <c r="J94" s="34">
        <f t="shared" si="39"/>
        <v>1.0013550323660916</v>
      </c>
      <c r="K94" s="35">
        <f t="shared" si="40"/>
        <v>-5.7202032135469684E-2</v>
      </c>
      <c r="L94" s="34">
        <f>ATAN($G$2*TAN($E$6))</f>
        <v>0.92448492748990807</v>
      </c>
      <c r="M94" s="34">
        <f t="shared" si="41"/>
        <v>0.83951173430843351</v>
      </c>
      <c r="N94" s="35">
        <f t="shared" si="42"/>
        <v>0.99573412273515904</v>
      </c>
      <c r="O94" s="36">
        <f t="shared" si="43"/>
        <v>588.54468593703029</v>
      </c>
      <c r="P94" s="14"/>
    </row>
    <row r="95" spans="1:16" x14ac:dyDescent="0.2">
      <c r="A95" s="29" t="s">
        <v>81</v>
      </c>
      <c r="B95" s="30" t="s">
        <v>49</v>
      </c>
      <c r="C95" s="30" t="s">
        <v>50</v>
      </c>
      <c r="D95" s="31">
        <f t="shared" si="33"/>
        <v>523659.68987721502</v>
      </c>
      <c r="E95" s="32">
        <f t="shared" si="34"/>
        <v>0.85021290442495701</v>
      </c>
      <c r="F95" s="32">
        <f t="shared" si="35"/>
        <v>6.5081388552142183E-2</v>
      </c>
      <c r="G95" s="32">
        <f t="shared" si="36"/>
        <v>0.88815587754963143</v>
      </c>
      <c r="H95" s="33">
        <f t="shared" si="37"/>
        <v>-4.9837876790696595E-2</v>
      </c>
      <c r="I95" s="34">
        <f t="shared" si="38"/>
        <v>2.6820778613534358E-3</v>
      </c>
      <c r="J95" s="34">
        <f t="shared" si="39"/>
        <v>1.0013401409418048</v>
      </c>
      <c r="K95" s="35">
        <f t="shared" si="40"/>
        <v>-4.9904666569836428E-2</v>
      </c>
      <c r="L95" s="34">
        <f>ATAN($G$2*TAN($E$6))</f>
        <v>0.92448492748990807</v>
      </c>
      <c r="M95" s="34">
        <f t="shared" si="41"/>
        <v>0.84854741295282166</v>
      </c>
      <c r="N95" s="35">
        <f t="shared" si="42"/>
        <v>0.99662246986337466</v>
      </c>
      <c r="O95" s="36">
        <f t="shared" si="43"/>
        <v>523.65968987721499</v>
      </c>
      <c r="P95" s="14"/>
    </row>
    <row r="96" spans="1:16" x14ac:dyDescent="0.2">
      <c r="A96" s="29" t="s">
        <v>222</v>
      </c>
      <c r="B96" s="30" t="s">
        <v>223</v>
      </c>
      <c r="C96" s="30" t="s">
        <v>224</v>
      </c>
      <c r="D96" s="31">
        <f t="shared" si="33"/>
        <v>239360.66764206431</v>
      </c>
      <c r="E96" s="32">
        <f t="shared" si="34"/>
        <v>0.89552359106145285</v>
      </c>
      <c r="F96" s="32">
        <f t="shared" si="35"/>
        <v>7.9460962333850596E-2</v>
      </c>
      <c r="G96" s="32">
        <f t="shared" si="36"/>
        <v>0.91081122086787936</v>
      </c>
      <c r="H96" s="33">
        <f t="shared" si="37"/>
        <v>-3.5458303008988182E-2</v>
      </c>
      <c r="I96" s="34">
        <f t="shared" si="38"/>
        <v>2.5333623093240294E-3</v>
      </c>
      <c r="J96" s="34">
        <f t="shared" si="39"/>
        <v>1.0012658799286651</v>
      </c>
      <c r="K96" s="35">
        <f t="shared" si="40"/>
        <v>-3.5503188963071787E-2</v>
      </c>
      <c r="L96" s="34">
        <f>ATAN($G$2*TAN($E$6))</f>
        <v>0.92448492748990807</v>
      </c>
      <c r="M96" s="34">
        <f t="shared" si="41"/>
        <v>0.8938843362281732</v>
      </c>
      <c r="N96" s="35">
        <f t="shared" si="42"/>
        <v>0.99929411228124843</v>
      </c>
      <c r="O96" s="36">
        <f t="shared" si="43"/>
        <v>239.3606676420643</v>
      </c>
      <c r="P96" s="14"/>
    </row>
    <row r="97" spans="1:16" x14ac:dyDescent="0.2">
      <c r="A97" s="29" t="s">
        <v>103</v>
      </c>
      <c r="B97" s="30" t="s">
        <v>173</v>
      </c>
      <c r="C97" s="30" t="s">
        <v>174</v>
      </c>
      <c r="D97" s="31">
        <f t="shared" si="33"/>
        <v>425049.64073919633</v>
      </c>
      <c r="E97" s="32">
        <f t="shared" si="34"/>
        <v>0.86988664360438139</v>
      </c>
      <c r="F97" s="32">
        <f t="shared" si="35"/>
        <v>5.7469813758722697E-2</v>
      </c>
      <c r="G97" s="32">
        <f t="shared" si="36"/>
        <v>0.89799274713934363</v>
      </c>
      <c r="H97" s="33">
        <f t="shared" si="37"/>
        <v>-5.744945158411608E-2</v>
      </c>
      <c r="I97" s="34">
        <f t="shared" si="38"/>
        <v>2.6173147048054839E-3</v>
      </c>
      <c r="J97" s="34">
        <f t="shared" si="39"/>
        <v>1.0013078021791328</v>
      </c>
      <c r="K97" s="35">
        <f t="shared" si="40"/>
        <v>-5.7524584102087772E-2</v>
      </c>
      <c r="L97" s="34">
        <f>ATAN($G$2*TAN($E$6))</f>
        <v>0.92448492748990807</v>
      </c>
      <c r="M97" s="34">
        <f t="shared" si="41"/>
        <v>0.86823087371891861</v>
      </c>
      <c r="N97" s="35">
        <f t="shared" si="42"/>
        <v>0.99777445864473679</v>
      </c>
      <c r="O97" s="36">
        <f t="shared" si="43"/>
        <v>425.04964073919632</v>
      </c>
      <c r="P97" s="14"/>
    </row>
    <row r="98" spans="1:16" x14ac:dyDescent="0.2">
      <c r="A98" s="29" t="s">
        <v>87</v>
      </c>
      <c r="B98" s="30" t="s">
        <v>61</v>
      </c>
      <c r="C98" s="30" t="s">
        <v>62</v>
      </c>
      <c r="D98" s="31">
        <f t="shared" si="33"/>
        <v>1197044.9297423272</v>
      </c>
      <c r="E98" s="32">
        <f t="shared" si="34"/>
        <v>0.76173731650455601</v>
      </c>
      <c r="F98" s="32">
        <f t="shared" si="35"/>
        <v>-2.2461417845804132E-2</v>
      </c>
      <c r="G98" s="32">
        <f t="shared" si="36"/>
        <v>0.84391808358943088</v>
      </c>
      <c r="H98" s="33">
        <f t="shared" si="37"/>
        <v>-0.13738068318864291</v>
      </c>
      <c r="I98" s="34">
        <f t="shared" si="38"/>
        <v>2.9762533677993837E-3</v>
      </c>
      <c r="J98" s="34">
        <f t="shared" si="39"/>
        <v>1.0014870210680713</v>
      </c>
      <c r="K98" s="35">
        <f t="shared" si="40"/>
        <v>-0.13758497115889046</v>
      </c>
      <c r="L98" s="34">
        <f>ATAN($G$2*TAN($E$6))</f>
        <v>0.92448492748990807</v>
      </c>
      <c r="M98" s="34">
        <f t="shared" si="41"/>
        <v>0.76006011074208324</v>
      </c>
      <c r="N98" s="35">
        <f t="shared" si="42"/>
        <v>0.98238774692788489</v>
      </c>
      <c r="O98" s="36">
        <f t="shared" si="43"/>
        <v>1197.0449297423272</v>
      </c>
      <c r="P98" s="14"/>
    </row>
    <row r="99" spans="1:16" x14ac:dyDescent="0.2">
      <c r="A99" s="29" t="s">
        <v>175</v>
      </c>
      <c r="B99" s="30" t="s">
        <v>176</v>
      </c>
      <c r="C99" s="30" t="s">
        <v>177</v>
      </c>
      <c r="D99" s="31">
        <f t="shared" si="33"/>
        <v>1196551.8442539177</v>
      </c>
      <c r="E99" s="32">
        <f t="shared" si="34"/>
        <v>0.75416646606034965</v>
      </c>
      <c r="F99" s="32">
        <f t="shared" si="35"/>
        <v>1.2896043917513275E-3</v>
      </c>
      <c r="G99" s="32">
        <f t="shared" si="36"/>
        <v>0.84013265836732776</v>
      </c>
      <c r="H99" s="33">
        <f t="shared" si="37"/>
        <v>-0.11362966095108745</v>
      </c>
      <c r="I99" s="34">
        <f t="shared" si="38"/>
        <v>3.0016017282834136E-3</v>
      </c>
      <c r="J99" s="34">
        <f t="shared" si="39"/>
        <v>1.0014996763495649</v>
      </c>
      <c r="K99" s="35">
        <f t="shared" si="40"/>
        <v>-0.11380006866622489</v>
      </c>
      <c r="L99" s="34">
        <f>ATAN($G$2*TAN($E$6))</f>
        <v>0.92448492748990807</v>
      </c>
      <c r="M99" s="34">
        <f t="shared" si="41"/>
        <v>0.7524906977211836</v>
      </c>
      <c r="N99" s="35">
        <f t="shared" si="42"/>
        <v>0.98240176744061514</v>
      </c>
      <c r="O99" s="36">
        <f t="shared" si="43"/>
        <v>1196.5518442539176</v>
      </c>
      <c r="P99" s="14"/>
    </row>
    <row r="100" spans="1:16" x14ac:dyDescent="0.2">
      <c r="A100" s="29" t="s">
        <v>250</v>
      </c>
      <c r="B100" s="30" t="s">
        <v>251</v>
      </c>
      <c r="C100" s="30" t="s">
        <v>252</v>
      </c>
      <c r="D100" s="31">
        <f t="shared" si="33"/>
        <v>199343.44875020901</v>
      </c>
      <c r="E100" s="32">
        <f t="shared" si="34"/>
        <v>0.89947821625826319</v>
      </c>
      <c r="F100" s="32">
        <f t="shared" si="35"/>
        <v>8.8162883096085387E-2</v>
      </c>
      <c r="G100" s="32">
        <f t="shared" si="36"/>
        <v>0.91278853346628452</v>
      </c>
      <c r="H100" s="33">
        <f t="shared" si="37"/>
        <v>-2.6756382246753391E-2</v>
      </c>
      <c r="I100" s="34">
        <f t="shared" si="38"/>
        <v>2.520459795263429E-3</v>
      </c>
      <c r="J100" s="34">
        <f t="shared" si="39"/>
        <v>1.0012594368070962</v>
      </c>
      <c r="K100" s="35">
        <f t="shared" si="40"/>
        <v>-2.6790080219379685E-2</v>
      </c>
      <c r="L100" s="34">
        <f>ATAN($G$2*TAN($E$6))</f>
        <v>0.92448492748990807</v>
      </c>
      <c r="M100" s="34">
        <f t="shared" si="41"/>
        <v>0.89784189416860771</v>
      </c>
      <c r="N100" s="35">
        <f t="shared" si="42"/>
        <v>0.99951039701697564</v>
      </c>
      <c r="O100" s="36">
        <f t="shared" si="43"/>
        <v>199.34344875020901</v>
      </c>
      <c r="P100" s="14"/>
    </row>
    <row r="101" spans="1:16" x14ac:dyDescent="0.2">
      <c r="A101" s="29" t="s">
        <v>102</v>
      </c>
      <c r="B101" s="30" t="s">
        <v>225</v>
      </c>
      <c r="C101" s="30" t="s">
        <v>226</v>
      </c>
      <c r="D101" s="31">
        <f t="shared" si="33"/>
        <v>262844.3686673601</v>
      </c>
      <c r="E101" s="32">
        <f t="shared" si="34"/>
        <v>0.88643818267746044</v>
      </c>
      <c r="F101" s="32">
        <f t="shared" si="35"/>
        <v>9.6688331678396328E-2</v>
      </c>
      <c r="G101" s="32">
        <f t="shared" si="36"/>
        <v>0.90626851667588315</v>
      </c>
      <c r="H101" s="33">
        <f t="shared" si="37"/>
        <v>-1.823093366444245E-2</v>
      </c>
      <c r="I101" s="34">
        <f t="shared" si="38"/>
        <v>2.5630539303241992E-3</v>
      </c>
      <c r="J101" s="34">
        <f t="shared" si="39"/>
        <v>1.0012807068601313</v>
      </c>
      <c r="K101" s="35">
        <f t="shared" si="40"/>
        <v>-1.82542821462531E-2</v>
      </c>
      <c r="L101" s="34">
        <f>ATAN($G$2*TAN($E$6))</f>
        <v>0.92448492748990807</v>
      </c>
      <c r="M101" s="34">
        <f t="shared" si="41"/>
        <v>0.88479257924424071</v>
      </c>
      <c r="N101" s="35">
        <f t="shared" si="42"/>
        <v>0.9991488036631454</v>
      </c>
      <c r="O101" s="36">
        <f t="shared" si="43"/>
        <v>262.84436866736013</v>
      </c>
      <c r="P101" s="14"/>
    </row>
    <row r="102" spans="1:16" x14ac:dyDescent="0.2">
      <c r="A102" s="29" t="s">
        <v>82</v>
      </c>
      <c r="B102" s="30" t="s">
        <v>63</v>
      </c>
      <c r="C102" s="30" t="s">
        <v>64</v>
      </c>
      <c r="D102" s="31">
        <f t="shared" si="33"/>
        <v>757645.14952669339</v>
      </c>
      <c r="E102" s="32">
        <f t="shared" si="34"/>
        <v>0.82688367008996688</v>
      </c>
      <c r="F102" s="32">
        <f t="shared" si="35"/>
        <v>1.2600307572036468E-2</v>
      </c>
      <c r="G102" s="32">
        <f t="shared" si="36"/>
        <v>0.87649126038213643</v>
      </c>
      <c r="H102" s="33">
        <f t="shared" si="37"/>
        <v>-0.10231895777080231</v>
      </c>
      <c r="I102" s="34">
        <f t="shared" si="38"/>
        <v>2.7592173038695966E-3</v>
      </c>
      <c r="J102" s="34">
        <f t="shared" si="39"/>
        <v>1.0013786583025772</v>
      </c>
      <c r="K102" s="35">
        <f t="shared" si="40"/>
        <v>-0.10246002065144408</v>
      </c>
      <c r="L102" s="34">
        <f>ATAN($G$2*TAN($E$6))</f>
        <v>0.92448492748990807</v>
      </c>
      <c r="M102" s="34">
        <f t="shared" si="41"/>
        <v>0.82520999506627002</v>
      </c>
      <c r="N102" s="35">
        <f t="shared" si="42"/>
        <v>0.9929335949617657</v>
      </c>
      <c r="O102" s="36">
        <f t="shared" si="43"/>
        <v>757.64514952669344</v>
      </c>
      <c r="P102" s="14"/>
    </row>
    <row r="103" spans="1:16" x14ac:dyDescent="0.2">
      <c r="A103" s="29" t="s">
        <v>178</v>
      </c>
      <c r="B103" s="30" t="s">
        <v>179</v>
      </c>
      <c r="C103" s="30" t="s">
        <v>180</v>
      </c>
      <c r="D103" s="31">
        <f t="shared" si="33"/>
        <v>559265.11793041509</v>
      </c>
      <c r="E103" s="32">
        <f t="shared" si="34"/>
        <v>0.84290676225063643</v>
      </c>
      <c r="F103" s="32">
        <f t="shared" si="35"/>
        <v>7.0937937819945188E-2</v>
      </c>
      <c r="G103" s="32">
        <f t="shared" si="36"/>
        <v>0.88450280646247115</v>
      </c>
      <c r="H103" s="33">
        <f t="shared" si="37"/>
        <v>-4.398132752289359E-2</v>
      </c>
      <c r="I103" s="34">
        <f t="shared" si="38"/>
        <v>2.70619775929987E-3</v>
      </c>
      <c r="J103" s="34">
        <f t="shared" si="39"/>
        <v>1.0013521846779483</v>
      </c>
      <c r="K103" s="35">
        <f t="shared" si="40"/>
        <v>-4.4040798400085873E-2</v>
      </c>
      <c r="L103" s="34">
        <f>ATAN($G$2*TAN($E$6))</f>
        <v>0.92448492748990807</v>
      </c>
      <c r="M103" s="34">
        <f t="shared" si="41"/>
        <v>0.84123831680669481</v>
      </c>
      <c r="N103" s="35">
        <f t="shared" si="42"/>
        <v>0.99614776785357373</v>
      </c>
      <c r="O103" s="36">
        <f t="shared" si="43"/>
        <v>559.26511793041504</v>
      </c>
      <c r="P103" s="14"/>
    </row>
    <row r="104" spans="1:16" x14ac:dyDescent="0.2">
      <c r="A104" s="29" t="s">
        <v>274</v>
      </c>
      <c r="B104" s="30" t="s">
        <v>272</v>
      </c>
      <c r="C104" s="30" t="s">
        <v>273</v>
      </c>
      <c r="D104" s="31">
        <f t="shared" si="33"/>
        <v>130311.24269446686</v>
      </c>
      <c r="E104" s="32">
        <f t="shared" si="34"/>
        <v>0.90577546116219476</v>
      </c>
      <c r="F104" s="32">
        <f t="shared" si="35"/>
        <v>0.11136606587398709</v>
      </c>
      <c r="G104" s="32">
        <f t="shared" si="36"/>
        <v>0.91593715591825031</v>
      </c>
      <c r="H104" s="33">
        <f t="shared" si="37"/>
        <v>-3.5531994688516866E-3</v>
      </c>
      <c r="I104" s="34">
        <f t="shared" si="38"/>
        <v>2.499941655524003E-3</v>
      </c>
      <c r="J104" s="34">
        <f t="shared" si="39"/>
        <v>1.001249190589198</v>
      </c>
      <c r="K104" s="35">
        <f t="shared" si="40"/>
        <v>-3.5576380921897195E-3</v>
      </c>
      <c r="L104" s="34">
        <f>ATAN($G$2*TAN($E$6))</f>
        <v>0.92448492748990807</v>
      </c>
      <c r="M104" s="34">
        <f t="shared" si="41"/>
        <v>0.90414402053894183</v>
      </c>
      <c r="N104" s="35">
        <f t="shared" si="42"/>
        <v>0.99979077416907403</v>
      </c>
      <c r="O104" s="36">
        <f t="shared" si="43"/>
        <v>130.31124269446684</v>
      </c>
      <c r="P104" s="14"/>
    </row>
    <row r="105" spans="1:16" x14ac:dyDescent="0.2">
      <c r="A105" s="37" t="s">
        <v>275</v>
      </c>
      <c r="B105" s="30" t="s">
        <v>253</v>
      </c>
      <c r="C105" s="30" t="s">
        <v>254</v>
      </c>
      <c r="D105" s="31">
        <f t="shared" si="33"/>
        <v>124834.47030687603</v>
      </c>
      <c r="E105" s="32">
        <f t="shared" si="34"/>
        <v>0.90654776935620218</v>
      </c>
      <c r="F105" s="32">
        <f t="shared" si="35"/>
        <v>0.1131836323644667</v>
      </c>
      <c r="G105" s="32">
        <f t="shared" si="36"/>
        <v>0.91632331001525402</v>
      </c>
      <c r="H105" s="33">
        <f t="shared" si="37"/>
        <v>-1.7356329783720786E-3</v>
      </c>
      <c r="I105" s="34">
        <f t="shared" si="38"/>
        <v>2.497427623136097E-3</v>
      </c>
      <c r="J105" s="34">
        <f t="shared" si="39"/>
        <v>1.0012479351405106</v>
      </c>
      <c r="K105" s="35">
        <f t="shared" si="40"/>
        <v>-1.7377989357568182E-3</v>
      </c>
      <c r="L105" s="34">
        <f>ATAN($G$2*TAN($E$6))</f>
        <v>0.92448492748990807</v>
      </c>
      <c r="M105" s="34">
        <f t="shared" si="41"/>
        <v>0.90491694525859767</v>
      </c>
      <c r="N105" s="35">
        <f t="shared" si="42"/>
        <v>0.99980799137774845</v>
      </c>
      <c r="O105" s="36">
        <f t="shared" si="43"/>
        <v>124.83447030687603</v>
      </c>
      <c r="P105" s="14"/>
    </row>
    <row r="106" spans="1:16" x14ac:dyDescent="0.2">
      <c r="A106" s="29" t="s">
        <v>26</v>
      </c>
      <c r="B106" s="30" t="s">
        <v>91</v>
      </c>
      <c r="C106" s="30" t="s">
        <v>92</v>
      </c>
      <c r="D106" s="31">
        <f t="shared" si="33"/>
        <v>188173.07325468512</v>
      </c>
      <c r="E106" s="32">
        <f t="shared" si="34"/>
        <v>0.89694700402919048</v>
      </c>
      <c r="F106" s="32">
        <f t="shared" si="35"/>
        <v>0.10739592663938123</v>
      </c>
      <c r="G106" s="32">
        <f t="shared" si="36"/>
        <v>0.91152292735174822</v>
      </c>
      <c r="H106" s="33">
        <f t="shared" si="37"/>
        <v>-7.5233387034575466E-3</v>
      </c>
      <c r="I106" s="34">
        <f t="shared" si="38"/>
        <v>2.5287167095117014E-3</v>
      </c>
      <c r="J106" s="34">
        <f t="shared" si="39"/>
        <v>1.0012635600627398</v>
      </c>
      <c r="K106" s="35">
        <f t="shared" si="40"/>
        <v>-7.5328448937817E-3</v>
      </c>
      <c r="L106" s="34">
        <f>ATAN($G$2*TAN($E$6))</f>
        <v>0.92448492748990807</v>
      </c>
      <c r="M106" s="34">
        <f t="shared" si="41"/>
        <v>0.89530879298069832</v>
      </c>
      <c r="N106" s="35">
        <f t="shared" si="42"/>
        <v>0.99956372280387529</v>
      </c>
      <c r="O106" s="36">
        <f t="shared" si="43"/>
        <v>188.17307325468511</v>
      </c>
    </row>
    <row r="107" spans="1:16" x14ac:dyDescent="0.2">
      <c r="A107" s="29" t="s">
        <v>181</v>
      </c>
      <c r="B107" s="30" t="s">
        <v>182</v>
      </c>
      <c r="C107" s="30" t="s">
        <v>183</v>
      </c>
      <c r="D107" s="31">
        <f t="shared" si="33"/>
        <v>404817.59957679157</v>
      </c>
      <c r="E107" s="32">
        <f t="shared" si="34"/>
        <v>0.869663629311071</v>
      </c>
      <c r="F107" s="32">
        <f t="shared" si="35"/>
        <v>6.8281158847465023E-2</v>
      </c>
      <c r="G107" s="32">
        <f t="shared" si="36"/>
        <v>0.89788123999268843</v>
      </c>
      <c r="H107" s="33">
        <f t="shared" si="37"/>
        <v>-4.6638106495373755E-2</v>
      </c>
      <c r="I107" s="34">
        <f t="shared" si="38"/>
        <v>2.6180472515522171E-3</v>
      </c>
      <c r="J107" s="34">
        <f t="shared" si="39"/>
        <v>1.0013081679740519</v>
      </c>
      <c r="K107" s="35">
        <f t="shared" si="40"/>
        <v>-4.6699116972661422E-2</v>
      </c>
      <c r="L107" s="34">
        <f>ATAN($G$2*TAN($E$6))</f>
        <v>0.92448492748990807</v>
      </c>
      <c r="M107" s="34">
        <f t="shared" si="41"/>
        <v>0.86800773481904636</v>
      </c>
      <c r="N107" s="35">
        <f t="shared" si="42"/>
        <v>0.99798121333682632</v>
      </c>
      <c r="O107" s="36">
        <f t="shared" si="43"/>
        <v>404.81759957679157</v>
      </c>
    </row>
    <row r="108" spans="1:16" x14ac:dyDescent="0.2">
      <c r="A108" s="29" t="s">
        <v>184</v>
      </c>
      <c r="B108" s="30" t="s">
        <v>185</v>
      </c>
      <c r="C108" s="30" t="s">
        <v>186</v>
      </c>
      <c r="D108" s="31">
        <f t="shared" si="33"/>
        <v>725044.12390100292</v>
      </c>
      <c r="E108" s="32">
        <f t="shared" si="34"/>
        <v>0.82417356161256461</v>
      </c>
      <c r="F108" s="32">
        <f t="shared" si="35"/>
        <v>3.6089530421792797E-2</v>
      </c>
      <c r="G108" s="32">
        <f t="shared" si="36"/>
        <v>0.87513620614343524</v>
      </c>
      <c r="H108" s="33">
        <f t="shared" si="37"/>
        <v>-7.8829734921045974E-2</v>
      </c>
      <c r="I108" s="34">
        <f t="shared" si="38"/>
        <v>2.768200777163274E-3</v>
      </c>
      <c r="J108" s="34">
        <f t="shared" si="39"/>
        <v>1.0013831438451335</v>
      </c>
      <c r="K108" s="35">
        <f t="shared" si="40"/>
        <v>-7.893876778371553E-2</v>
      </c>
      <c r="L108" s="34">
        <f>ATAN($G$2*TAN($E$6))</f>
        <v>0.92448492748990807</v>
      </c>
      <c r="M108" s="34">
        <f t="shared" si="41"/>
        <v>0.82249917195336297</v>
      </c>
      <c r="N108" s="35">
        <f t="shared" si="42"/>
        <v>0.99352793716975207</v>
      </c>
      <c r="O108" s="36">
        <f t="shared" si="43"/>
        <v>725.04412390100288</v>
      </c>
    </row>
    <row r="109" spans="1:16" x14ac:dyDescent="0.2">
      <c r="A109" s="29" t="s">
        <v>301</v>
      </c>
      <c r="B109" s="30" t="s">
        <v>302</v>
      </c>
      <c r="C109" s="30" t="s">
        <v>303</v>
      </c>
      <c r="D109" s="31">
        <f t="shared" si="33"/>
        <v>211356.91237977883</v>
      </c>
      <c r="E109" s="32">
        <f t="shared" si="34"/>
        <v>0.8944187006822043</v>
      </c>
      <c r="F109" s="32">
        <f t="shared" si="35"/>
        <v>9.9031921012879762E-2</v>
      </c>
      <c r="G109" s="32">
        <f t="shared" si="36"/>
        <v>0.91025877567825508</v>
      </c>
      <c r="H109" s="33">
        <f t="shared" si="37"/>
        <v>-1.5887344329959016E-2</v>
      </c>
      <c r="I109" s="34">
        <f t="shared" si="38"/>
        <v>2.5369695141234773E-3</v>
      </c>
      <c r="J109" s="34">
        <f t="shared" si="39"/>
        <v>1.001267681249187</v>
      </c>
      <c r="K109" s="35">
        <f t="shared" si="40"/>
        <v>-1.5907484418465481E-2</v>
      </c>
      <c r="L109" s="34">
        <f>ATAN($G$2*TAN($E$6))</f>
        <v>0.92448492748990807</v>
      </c>
      <c r="M109" s="34">
        <f t="shared" si="41"/>
        <v>0.89277864480397151</v>
      </c>
      <c r="N109" s="35">
        <f t="shared" si="42"/>
        <v>0.99944960334896571</v>
      </c>
      <c r="O109" s="36">
        <f t="shared" si="43"/>
        <v>211.35691237977883</v>
      </c>
    </row>
    <row r="110" spans="1:16" x14ac:dyDescent="0.2">
      <c r="A110" s="29" t="s">
        <v>255</v>
      </c>
      <c r="B110" s="30" t="s">
        <v>256</v>
      </c>
      <c r="C110" s="30" t="s">
        <v>257</v>
      </c>
      <c r="D110" s="31">
        <f t="shared" si="33"/>
        <v>152458.57064177853</v>
      </c>
      <c r="E110" s="32">
        <f t="shared" si="34"/>
        <v>0.9040151026860862</v>
      </c>
      <c r="F110" s="32">
        <f t="shared" si="35"/>
        <v>9.9912342657774655E-2</v>
      </c>
      <c r="G110" s="32">
        <f t="shared" si="36"/>
        <v>0.91505697668019603</v>
      </c>
      <c r="H110" s="33">
        <f t="shared" si="37"/>
        <v>-1.5006922685064122E-2</v>
      </c>
      <c r="I110" s="34">
        <f t="shared" si="38"/>
        <v>2.5056739446497858E-3</v>
      </c>
      <c r="J110" s="34">
        <f t="shared" si="39"/>
        <v>1.001252053153775</v>
      </c>
      <c r="K110" s="35">
        <f t="shared" si="40"/>
        <v>-1.5025712149940414E-2</v>
      </c>
      <c r="L110" s="34">
        <f>ATAN($G$2*TAN($E$6))</f>
        <v>0.92448492748990807</v>
      </c>
      <c r="M110" s="34">
        <f t="shared" si="41"/>
        <v>0.90238227135375459</v>
      </c>
      <c r="N110" s="35">
        <f t="shared" si="42"/>
        <v>0.99971361378228707</v>
      </c>
      <c r="O110" s="36">
        <f t="shared" si="43"/>
        <v>152.45857064177852</v>
      </c>
    </row>
    <row r="111" spans="1:16" ht="13.5" thickBot="1" x14ac:dyDescent="0.25">
      <c r="A111" s="38" t="s">
        <v>258</v>
      </c>
      <c r="B111" s="39" t="s">
        <v>259</v>
      </c>
      <c r="C111" s="39" t="s">
        <v>260</v>
      </c>
      <c r="D111" s="40">
        <f t="shared" si="33"/>
        <v>104650.20192048031</v>
      </c>
      <c r="E111" s="41">
        <f t="shared" si="34"/>
        <v>0.91019065935605925</v>
      </c>
      <c r="F111" s="41">
        <f t="shared" si="35"/>
        <v>0.10827974198004389</v>
      </c>
      <c r="G111" s="41">
        <f t="shared" si="36"/>
        <v>0.91814475501518256</v>
      </c>
      <c r="H111" s="42">
        <f t="shared" si="37"/>
        <v>-6.6395233627948858E-3</v>
      </c>
      <c r="I111" s="43">
        <f t="shared" si="38"/>
        <v>2.4855762582911179E-3</v>
      </c>
      <c r="J111" s="43">
        <f t="shared" si="39"/>
        <v>1.0012420168262472</v>
      </c>
      <c r="K111" s="44">
        <f t="shared" si="40"/>
        <v>-6.6477697625297386E-3</v>
      </c>
      <c r="L111" s="43">
        <f>ATAN($G$2*TAN($E$6))</f>
        <v>0.92448492748990807</v>
      </c>
      <c r="M111" s="43">
        <f t="shared" si="41"/>
        <v>0.90856279583920063</v>
      </c>
      <c r="N111" s="44">
        <f t="shared" si="42"/>
        <v>0.99986506307033896</v>
      </c>
      <c r="O111" s="45">
        <f t="shared" si="43"/>
        <v>104.65020192048031</v>
      </c>
    </row>
  </sheetData>
  <mergeCells count="2">
    <mergeCell ref="A1:AE1"/>
    <mergeCell ref="A4:AE4"/>
  </mergeCells>
  <phoneticPr fontId="1" type="noConversion"/>
  <pageMargins left="0.39370078740157483" right="0.35433070866141736" top="0.70866141732283472" bottom="0.59055118110236227" header="0.51181102362204722" footer="0.51181102362204722"/>
  <pageSetup paperSize="9" scale="9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Eigen coördinaten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 Bakker</dc:creator>
  <cp:lastModifiedBy>qwerty</cp:lastModifiedBy>
  <cp:lastPrinted>2015-03-25T11:32:34Z</cp:lastPrinted>
  <dcterms:created xsi:type="dcterms:W3CDTF">2006-08-11T16:25:59Z</dcterms:created>
  <dcterms:modified xsi:type="dcterms:W3CDTF">2019-04-04T21:07:16Z</dcterms:modified>
</cp:coreProperties>
</file>